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20640" windowHeight="9285"/>
  </bookViews>
  <sheets>
    <sheet name="Sheet1" sheetId="1" r:id="rId1"/>
    <sheet name="Sheet2" sheetId="2" r:id="rId2"/>
    <sheet name="Sheet3" sheetId="3" r:id="rId3"/>
  </sheets>
  <definedNames>
    <definedName name="_xlnm.Print_Titles" localSheetId="0">Sheet1!$10:$11</definedName>
  </definedNames>
  <calcPr calcId="144525"/>
</workbook>
</file>

<file path=xl/calcChain.xml><?xml version="1.0" encoding="utf-8"?>
<calcChain xmlns="http://schemas.openxmlformats.org/spreadsheetml/2006/main">
  <c r="H97" i="1" l="1"/>
  <c r="H18" i="1"/>
  <c r="H21" i="1"/>
  <c r="H43" i="1"/>
  <c r="H42" i="1" s="1"/>
  <c r="H38" i="1" s="1"/>
  <c r="H46" i="1"/>
  <c r="H49" i="1"/>
  <c r="H60" i="1"/>
  <c r="H59" i="1" s="1"/>
  <c r="H62" i="1"/>
  <c r="H64" i="1"/>
  <c r="H65" i="1"/>
  <c r="I65" i="1"/>
  <c r="J65" i="1"/>
  <c r="G90" i="1"/>
  <c r="G89" i="1"/>
  <c r="G87" i="1"/>
  <c r="G86" i="1"/>
  <c r="F100" i="1"/>
  <c r="G99" i="1"/>
  <c r="G98" i="1"/>
  <c r="H92" i="1"/>
  <c r="G93" i="1"/>
  <c r="G92" i="1"/>
  <c r="G81" i="1"/>
  <c r="E103" i="1"/>
  <c r="E100" i="1" l="1"/>
  <c r="F97" i="1"/>
  <c r="F91" i="1"/>
  <c r="F88" i="1"/>
  <c r="F85" i="1"/>
  <c r="F84" i="1" l="1"/>
  <c r="F83" i="1" s="1"/>
  <c r="F82" i="1" s="1"/>
  <c r="F77" i="1" l="1"/>
  <c r="G79" i="1"/>
  <c r="G80" i="1"/>
  <c r="G67" i="1"/>
  <c r="G65" i="1" s="1"/>
  <c r="G32" i="1"/>
  <c r="G29" i="1"/>
  <c r="G35" i="1"/>
  <c r="G36" i="1"/>
  <c r="G37" i="1"/>
  <c r="G34" i="1"/>
  <c r="G76" i="1"/>
  <c r="G73" i="1"/>
  <c r="F72" i="1"/>
  <c r="F65" i="1"/>
  <c r="F63" i="1"/>
  <c r="F62" i="1" s="1"/>
  <c r="F61" i="1"/>
  <c r="G61" i="1" s="1"/>
  <c r="G60" i="1" s="1"/>
  <c r="G50" i="1"/>
  <c r="G49" i="1" s="1"/>
  <c r="G47" i="1"/>
  <c r="G46" i="1" s="1"/>
  <c r="G44" i="1"/>
  <c r="G43" i="1" s="1"/>
  <c r="G42" i="1" s="1"/>
  <c r="G38" i="1" s="1"/>
  <c r="F43" i="1"/>
  <c r="F46" i="1"/>
  <c r="F49" i="1"/>
  <c r="H17" i="1"/>
  <c r="H16" i="1" s="1"/>
  <c r="H15" i="1" s="1"/>
  <c r="H14" i="1" s="1"/>
  <c r="G23" i="1"/>
  <c r="G21" i="1" s="1"/>
  <c r="G19" i="1"/>
  <c r="G18" i="1" s="1"/>
  <c r="G17" i="1"/>
  <c r="G16" i="1" s="1"/>
  <c r="G15" i="1" s="1"/>
  <c r="G14" i="1" s="1"/>
  <c r="F28" i="1"/>
  <c r="F21" i="1"/>
  <c r="F18" i="1"/>
  <c r="F16" i="1"/>
  <c r="F15" i="1" s="1"/>
  <c r="F33" i="1"/>
  <c r="F60" i="1" l="1"/>
  <c r="F59" i="1" s="1"/>
  <c r="G63" i="1"/>
  <c r="G62" i="1" s="1"/>
  <c r="G59" i="1" s="1"/>
  <c r="F42" i="1"/>
  <c r="F38" i="1" s="1"/>
  <c r="F64" i="1"/>
  <c r="F20" i="1"/>
  <c r="F14" i="1" s="1"/>
  <c r="F58" i="1" l="1"/>
  <c r="E97" i="1" l="1"/>
  <c r="G97" i="1" s="1"/>
  <c r="I91" i="1"/>
  <c r="E91" i="1"/>
  <c r="G91" i="1" s="1"/>
  <c r="I88" i="1"/>
  <c r="E88" i="1"/>
  <c r="G88" i="1" s="1"/>
  <c r="I85" i="1"/>
  <c r="E85" i="1"/>
  <c r="G85" i="1" s="1"/>
  <c r="C81" i="1"/>
  <c r="I77" i="1"/>
  <c r="E77" i="1"/>
  <c r="G77" i="1" s="1"/>
  <c r="G64" i="1" s="1"/>
  <c r="I72" i="1"/>
  <c r="E72" i="1"/>
  <c r="E65" i="1"/>
  <c r="E62" i="1"/>
  <c r="E60" i="1"/>
  <c r="E59" i="1" s="1"/>
  <c r="E49" i="1"/>
  <c r="E46" i="1"/>
  <c r="E43" i="1"/>
  <c r="I33" i="1"/>
  <c r="E33" i="1"/>
  <c r="G33" i="1" s="1"/>
  <c r="I28" i="1"/>
  <c r="E28" i="1"/>
  <c r="G28" i="1" s="1"/>
  <c r="I21" i="1"/>
  <c r="E21" i="1"/>
  <c r="E20" i="1" s="1"/>
  <c r="E18" i="1"/>
  <c r="E16" i="1"/>
  <c r="E15" i="1" s="1"/>
  <c r="E84" i="1" l="1"/>
  <c r="E83" i="1" s="1"/>
  <c r="E82" i="1" s="1"/>
  <c r="E64" i="1"/>
  <c r="E58" i="1" s="1"/>
  <c r="I20" i="1"/>
  <c r="I14" i="1" s="1"/>
  <c r="E42" i="1"/>
  <c r="E38" i="1" s="1"/>
  <c r="E14" i="1"/>
  <c r="I64" i="1"/>
  <c r="I58" i="1" s="1"/>
  <c r="I84" i="1"/>
</calcChain>
</file>

<file path=xl/sharedStrings.xml><?xml version="1.0" encoding="utf-8"?>
<sst xmlns="http://schemas.openxmlformats.org/spreadsheetml/2006/main" count="153" uniqueCount="86">
  <si>
    <t>Đơn vị: Sở Tài nguyên và Môi trường tỉnh Lạng Sơn</t>
  </si>
  <si>
    <t>Chương: 426</t>
  </si>
  <si>
    <t>ĐVT: Triệu đồng</t>
  </si>
  <si>
    <t>STT</t>
  </si>
  <si>
    <t>Nội dung</t>
  </si>
  <si>
    <t>Dự toán năm</t>
  </si>
  <si>
    <t>Ước thực hiện/Dự toán năm (tỷ lệ %)</t>
  </si>
  <si>
    <t>Ước thực hiện quý I này so với cùng kỳ năm trước (tỷ lệ %)</t>
  </si>
  <si>
    <t>QUẢN LÝ NHÀ NƯỚC</t>
  </si>
  <si>
    <t>A</t>
  </si>
  <si>
    <t>Tổng số thu, chi, nộp ngân sách phí, lệ phí</t>
  </si>
  <si>
    <t xml:space="preserve">I </t>
  </si>
  <si>
    <t>Số thu phí, lệ phí</t>
  </si>
  <si>
    <t>Lệ phí</t>
  </si>
  <si>
    <t>Văn phòng Sở</t>
  </si>
  <si>
    <t>Lệ phí cấp phép hoạt động khoáng sản</t>
  </si>
  <si>
    <t>Văn phòng Đăng ký đất đai</t>
  </si>
  <si>
    <t>1.1</t>
  </si>
  <si>
    <t>Lệ phí cấp giấy CNQSD đất</t>
  </si>
  <si>
    <t>Phí</t>
  </si>
  <si>
    <t>2.1.1</t>
  </si>
  <si>
    <t>Phí thẩm định đề án khai thác nước, sử dụng nước mặt</t>
  </si>
  <si>
    <t>2.1.2</t>
  </si>
  <si>
    <t>Phí thẩm định hồ sơ cấp giấy chứng nhận QSD đất</t>
  </si>
  <si>
    <t>2.1.3</t>
  </si>
  <si>
    <t>Phí thẩm định hành nghề khoan nước dưới đất</t>
  </si>
  <si>
    <t>2.1.4</t>
  </si>
  <si>
    <t>Phí thẩm định cấp phép đo đạc bản đồ</t>
  </si>
  <si>
    <t>2.1.5</t>
  </si>
  <si>
    <t>Phí thẩm định ĐA, BC thăm dò đánh giá trữ lượng, KT, SD nước dưới đất</t>
  </si>
  <si>
    <t>2.1.6</t>
  </si>
  <si>
    <t>Phí thẩm định đánh giá trữ lượng khoáng sản</t>
  </si>
  <si>
    <t>Chi cục Bảo vệ môi trường</t>
  </si>
  <si>
    <t>2.2.1</t>
  </si>
  <si>
    <t>Phí bảo vệ môi trường đối với nước thải công nghiệp</t>
  </si>
  <si>
    <t>2.2.2</t>
  </si>
  <si>
    <t>Phí thẩm định báo cáo, đánh giá tác động môi trường</t>
  </si>
  <si>
    <t>2.2.3</t>
  </si>
  <si>
    <t>Phí thẩm định PA cải tạo phục hồi môi trường và PA cải tạo phục hồi môi trường bổ sung trên địa bàn tỉnh LS</t>
  </si>
  <si>
    <t>2.2.4</t>
  </si>
  <si>
    <t>Phí thẩm định cấp, cấp lại, điều chỉnh Giấy phép môi trường</t>
  </si>
  <si>
    <t>2.3.1</t>
  </si>
  <si>
    <t>Phí thẩm định hồ sơ cấp giấy CNQSD đất</t>
  </si>
  <si>
    <t>2.3.2</t>
  </si>
  <si>
    <t>Phí khai thác sử dụng tài liệu đất đai</t>
  </si>
  <si>
    <t>2.3.3</t>
  </si>
  <si>
    <t>Phí đăng ký giao dịch bảo đảm</t>
  </si>
  <si>
    <t>2.3.4</t>
  </si>
  <si>
    <t>Phí khai thác sử dụng thông tin dữ liệu đo đạc bản đồ</t>
  </si>
  <si>
    <t>II</t>
  </si>
  <si>
    <t>Chi từ nguồn thu phí được để lại</t>
  </si>
  <si>
    <t>Chi sự nghiệp</t>
  </si>
  <si>
    <t>Kinh phí nhiệm vụ thường xuyên</t>
  </si>
  <si>
    <t>Kinh phí nhiệm vụ không thường xuyên</t>
  </si>
  <si>
    <t>Chi quản lý hành chính</t>
  </si>
  <si>
    <t>a</t>
  </si>
  <si>
    <t>b</t>
  </si>
  <si>
    <t>Kinh phí không thực hiện chế độ tự chủ</t>
  </si>
  <si>
    <t>Kinh phí thực hiện chế độ tự chủ</t>
  </si>
  <si>
    <t>III</t>
  </si>
  <si>
    <t>Số phí, lệ phí nộp ngân sách nhà nước</t>
  </si>
  <si>
    <t>1.2</t>
  </si>
  <si>
    <t>2.1</t>
  </si>
  <si>
    <t>2.2</t>
  </si>
  <si>
    <t>2.3</t>
  </si>
  <si>
    <t>B</t>
  </si>
  <si>
    <t>Dự toán chi ngân sách nhà nước</t>
  </si>
  <si>
    <t>I</t>
  </si>
  <si>
    <t>Nguồn ngân sách trong nước</t>
  </si>
  <si>
    <t>1.3</t>
  </si>
  <si>
    <t>1.4</t>
  </si>
  <si>
    <t>Trung tâm TN&amp;MT</t>
  </si>
  <si>
    <t>CÔNG KHAI THỰC HIỆN DỰ TOÁN THU-CHI NGÂN SÁCH QUÝ I  NĂM 2024</t>
  </si>
  <si>
    <t>5=4/3</t>
  </si>
  <si>
    <t>Ước thực hiện quý I /2024</t>
  </si>
  <si>
    <t xml:space="preserve">Chi sự nghiệp bảo vệ môi trường </t>
  </si>
  <si>
    <t xml:space="preserve">Kinh phí nhiệm vụ thường xuyên </t>
  </si>
  <si>
    <t xml:space="preserve">Chi sự nghiệp kinh tế </t>
  </si>
  <si>
    <t>3.1</t>
  </si>
  <si>
    <t>Chương trình MTQG vùng đồng bào dân tộc thiểu số và miền núi (Mã 0510- tiểu chương trình 0521)</t>
  </si>
  <si>
    <t>3.2</t>
  </si>
  <si>
    <t>Chương trình MTQG  xây dựng nông thôn mới năm 2023 (Mã số 0502)</t>
  </si>
  <si>
    <t xml:space="preserve">Kinh phí nhiệm vụ không thường xuyên </t>
  </si>
  <si>
    <t>,</t>
  </si>
  <si>
    <t xml:space="preserve">        Căn cứ Nghị định số 163/2016/NĐ-CP ngày 21/12/2016 của Chính phủ quy định chi tiết thi hành một số điều của Luật Ngân sách nhà nước;
       Căn cứ Thông tư số 90/2018/TT-BTC ngày 28/9/2018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</si>
  <si>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(Kèm theo Quyết định số  85/QĐ-STNMT ngày 15/4/2024 của Giám đốc  Sở
 Tài nguyên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</si>
</sst>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
    <numFmt numFmtId="167" formatCode="_(* #,##0.0_);_(* \(#,##0.0\);_(* &quot;-&quot;??_);_(@_)"/>
  </numFmts>
  <fonts count="16" x14ac:knownFonts="1">
    <font>
      <sz val="12"/>
      <color theme="1"/>
      <name val="Calibri"/>
      <family val="2"/>
      <scheme val="minor"/>
    </font>
    <font>
      <sz val="12"/>
      <color theme="1"/>
      <name val="Calibri"/>
      <family val="2"/>
      <scheme val="minor"/>
    </font>
    <font>
      <sz val="12"/>
      <name val="Times New Roman"/>
      <family val="1"/>
    </font>
    <font>
      <b/>
      <sz val="12"/>
      <name val="Times New Roman"/>
      <family val="1"/>
    </font>
    <font>
      <sz val="11"/>
      <name val="Times New Roman"/>
      <family val="1"/>
    </font>
    <font>
      <b/>
      <sz val="11"/>
      <name val="Times New Roman"/>
      <family val="1"/>
    </font>
    <font>
      <b/>
      <sz val="13"/>
      <name val="Times New Roman"/>
      <family val="1"/>
    </font>
    <font>
      <b/>
      <sz val="10"/>
      <name val="Arial"/>
      <family val="2"/>
    </font>
    <font>
      <b/>
      <u/>
      <sz val="13"/>
      <name val="Times New Roman"/>
      <family val="1"/>
    </font>
    <font>
      <sz val="13"/>
      <name val="Times New Roman"/>
      <family val="1"/>
    </font>
    <font>
      <sz val="10"/>
      <name val="Arial"/>
      <family val="2"/>
    </font>
    <font>
      <i/>
      <sz val="12"/>
      <name val="Times New Roman"/>
      <family val="1"/>
    </font>
    <font>
      <i/>
      <sz val="13"/>
      <name val="Times New Roman"/>
      <family val="1"/>
    </font>
    <font>
      <b/>
      <sz val="10"/>
      <name val="Times New Roman"/>
      <family val="1"/>
    </font>
    <font>
      <sz val="12"/>
      <name val="Arial Narrow"/>
      <family val="2"/>
    </font>
    <font>
      <b/>
      <sz val="14"/>
      <name val="Times New Roman"/>
      <family val="1"/>
    </font>
  </fonts>
  <fills count="6">
    <fill>
      <patternFill patternType="none"/>
    </fill>
    <fill>
      <patternFill patternType="gray125"/>
    </fill>
    <fill>
      <patternFill patternType="solid">
        <fgColor indexed="9"/>
        <bgColor indexed="0"/>
      </patternFill>
    </fill>
    <fill>
      <patternFill patternType="solid">
        <fgColor theme="0"/>
        <bgColor indexed="0"/>
      </patternFill>
    </fill>
    <fill>
      <patternFill patternType="solid">
        <fgColor theme="0"/>
        <bgColor indexed="64"/>
      </patternFill>
    </fill>
    <fill>
      <patternFill patternType="solid">
        <fgColor indexed="9"/>
        <bgColor indexed="64"/>
      </patternFill>
    </fill>
  </fills>
  <borders count="26">
    <border>
      <left/>
      <right/>
      <top/>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hair">
        <color indexed="8"/>
      </bottom>
      <diagonal/>
    </border>
    <border>
      <left style="thin">
        <color indexed="8"/>
      </left>
      <right style="thin">
        <color indexed="64"/>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8"/>
      </bottom>
      <diagonal/>
    </border>
    <border>
      <left/>
      <right style="thin">
        <color indexed="8"/>
      </right>
      <top style="hair">
        <color indexed="64"/>
      </top>
      <bottom style="hair">
        <color indexed="8"/>
      </bottom>
      <diagonal/>
    </border>
    <border>
      <left style="thin">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8"/>
      </left>
      <right style="thin">
        <color indexed="64"/>
      </right>
      <top style="hair">
        <color indexed="8"/>
      </top>
      <bottom style="thin">
        <color indexed="64"/>
      </bottom>
      <diagonal/>
    </border>
    <border>
      <left/>
      <right style="thin">
        <color indexed="64"/>
      </right>
      <top style="hair">
        <color indexed="64"/>
      </top>
      <bottom style="hair">
        <color indexed="8"/>
      </bottom>
      <diagonal/>
    </border>
    <border>
      <left style="thin">
        <color auto="1"/>
      </left>
      <right style="thin">
        <color auto="1"/>
      </right>
      <top style="hair">
        <color auto="1"/>
      </top>
      <bottom style="thin">
        <color auto="1"/>
      </bottom>
      <diagonal/>
    </border>
    <border>
      <left style="thin">
        <color indexed="8"/>
      </left>
      <right style="thin">
        <color indexed="8"/>
      </right>
      <top style="hair">
        <color indexed="8"/>
      </top>
      <bottom/>
      <diagonal/>
    </border>
    <border>
      <left style="thin">
        <color indexed="8"/>
      </left>
      <right style="thin">
        <color indexed="64"/>
      </right>
      <top style="hair">
        <color indexed="8"/>
      </top>
      <bottom/>
      <diagonal/>
    </border>
    <border>
      <left style="thin">
        <color indexed="64"/>
      </left>
      <right style="thin">
        <color indexed="64"/>
      </right>
      <top style="hair">
        <color indexed="8"/>
      </top>
      <bottom/>
      <diagonal/>
    </border>
    <border>
      <left style="thin">
        <color auto="1"/>
      </left>
      <right style="thin">
        <color auto="1"/>
      </right>
      <top style="hair">
        <color auto="1"/>
      </top>
      <bottom style="hair">
        <color auto="1"/>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164" fontId="3" fillId="3" borderId="8" xfId="0" applyNumberFormat="1" applyFont="1" applyFill="1" applyBorder="1" applyAlignment="1" applyProtection="1">
      <alignment horizontal="right" vertical="center" wrapText="1" shrinkToFit="1"/>
      <protection locked="0"/>
    </xf>
    <xf numFmtId="164" fontId="4" fillId="3" borderId="8" xfId="0" applyNumberFormat="1" applyFont="1" applyFill="1" applyBorder="1" applyAlignment="1" applyProtection="1">
      <alignment horizontal="right" vertical="center" wrapText="1" shrinkToFit="1"/>
      <protection locked="0"/>
    </xf>
    <xf numFmtId="164" fontId="5" fillId="3" borderId="8" xfId="0" applyNumberFormat="1" applyFont="1" applyFill="1" applyBorder="1" applyAlignment="1" applyProtection="1">
      <alignment horizontal="right" vertical="center" wrapText="1" shrinkToFit="1"/>
      <protection locked="0"/>
    </xf>
    <xf numFmtId="0" fontId="5" fillId="3" borderId="8" xfId="0" applyFont="1" applyFill="1" applyBorder="1" applyAlignment="1" applyProtection="1">
      <alignment horizontal="center" vertical="center" wrapText="1" shrinkToFit="1"/>
      <protection locked="0"/>
    </xf>
    <xf numFmtId="0" fontId="4" fillId="3" borderId="8" xfId="0" applyFont="1" applyFill="1" applyBorder="1" applyAlignment="1" applyProtection="1">
      <alignment horizontal="center" vertical="center" wrapText="1" shrinkToFit="1"/>
      <protection locked="0"/>
    </xf>
    <xf numFmtId="167" fontId="5" fillId="4" borderId="11" xfId="0" applyNumberFormat="1" applyFont="1" applyFill="1" applyBorder="1" applyAlignment="1">
      <alignment horizontal="right" vertical="center" wrapText="1"/>
    </xf>
    <xf numFmtId="167" fontId="4" fillId="4" borderId="11" xfId="1" applyNumberFormat="1" applyFont="1" applyFill="1" applyBorder="1" applyAlignment="1">
      <alignment horizontal="right" vertical="center" wrapText="1"/>
    </xf>
    <xf numFmtId="167" fontId="4" fillId="4" borderId="11" xfId="0" applyNumberFormat="1" applyFont="1" applyFill="1" applyBorder="1" applyAlignment="1">
      <alignment horizontal="right" vertical="center" wrapText="1"/>
    </xf>
    <xf numFmtId="164" fontId="5" fillId="4" borderId="17" xfId="0" applyNumberFormat="1" applyFont="1" applyFill="1" applyBorder="1" applyAlignment="1"/>
    <xf numFmtId="164" fontId="4" fillId="4" borderId="16" xfId="0" applyNumberFormat="1" applyFont="1" applyFill="1" applyBorder="1" applyAlignment="1"/>
    <xf numFmtId="164" fontId="4" fillId="4" borderId="17" xfId="0" applyNumberFormat="1" applyFont="1" applyFill="1" applyBorder="1" applyAlignment="1"/>
    <xf numFmtId="0" fontId="4" fillId="3" borderId="21" xfId="0" applyFont="1" applyFill="1" applyBorder="1" applyAlignment="1" applyProtection="1">
      <alignment horizontal="center" vertical="center" wrapText="1" shrinkToFit="1"/>
      <protection locked="0"/>
    </xf>
    <xf numFmtId="164" fontId="4" fillId="4" borderId="22" xfId="0" applyNumberFormat="1" applyFont="1" applyFill="1" applyBorder="1" applyAlignment="1"/>
    <xf numFmtId="164" fontId="4" fillId="4" borderId="23" xfId="0" applyNumberFormat="1" applyFont="1" applyFill="1" applyBorder="1" applyAlignment="1"/>
    <xf numFmtId="0" fontId="5" fillId="3" borderId="24" xfId="0" applyFont="1" applyFill="1" applyBorder="1" applyAlignment="1" applyProtection="1">
      <alignment horizontal="center" vertical="center" wrapText="1" shrinkToFit="1"/>
      <protection locked="0"/>
    </xf>
    <xf numFmtId="164" fontId="5" fillId="4" borderId="24" xfId="0" applyNumberFormat="1" applyFont="1" applyFill="1" applyBorder="1" applyAlignment="1"/>
    <xf numFmtId="164" fontId="4" fillId="4" borderId="24" xfId="0" applyNumberFormat="1" applyFont="1" applyFill="1" applyBorder="1" applyAlignment="1"/>
    <xf numFmtId="0" fontId="4" fillId="0" borderId="24" xfId="0" applyFont="1" applyBorder="1" applyAlignment="1">
      <alignment horizontal="center" vertical="center"/>
    </xf>
    <xf numFmtId="0" fontId="4" fillId="0" borderId="25" xfId="0" applyFont="1" applyBorder="1" applyAlignment="1">
      <alignment horizontal="center" vertical="center"/>
    </xf>
    <xf numFmtId="164" fontId="4" fillId="4" borderId="18" xfId="0" applyNumberFormat="1" applyFont="1" applyFill="1" applyBorder="1" applyAlignment="1"/>
    <xf numFmtId="0" fontId="7" fillId="0" borderId="0" xfId="0" applyNumberFormat="1" applyFont="1" applyFill="1" applyBorder="1" applyAlignment="1" applyProtection="1">
      <alignment horizontal="left"/>
      <protection locked="0"/>
    </xf>
    <xf numFmtId="0" fontId="9" fillId="2" borderId="0" xfId="0" applyFont="1" applyFill="1" applyAlignment="1" applyProtection="1">
      <alignment vertical="center" wrapText="1" shrinkToFit="1"/>
      <protection locked="0"/>
    </xf>
    <xf numFmtId="0" fontId="10" fillId="0" borderId="0" xfId="0" applyNumberFormat="1" applyFont="1" applyFill="1" applyBorder="1" applyAlignment="1" applyProtection="1">
      <alignment horizontal="left"/>
      <protection locked="0"/>
    </xf>
    <xf numFmtId="0" fontId="10" fillId="0" borderId="1" xfId="0" applyNumberFormat="1" applyFont="1" applyFill="1" applyBorder="1" applyAlignment="1" applyProtection="1">
      <protection locked="0"/>
    </xf>
    <xf numFmtId="0" fontId="13" fillId="2" borderId="2" xfId="0" applyFont="1" applyFill="1" applyBorder="1" applyAlignment="1" applyProtection="1">
      <alignment horizontal="center" vertical="center" wrapText="1" shrinkToFit="1"/>
      <protection locked="0"/>
    </xf>
    <xf numFmtId="0" fontId="13" fillId="3" borderId="3" xfId="0" applyFont="1" applyFill="1" applyBorder="1" applyAlignment="1" applyProtection="1">
      <alignment horizontal="center" vertical="center" wrapText="1" shrinkToFit="1"/>
      <protection locked="0"/>
    </xf>
    <xf numFmtId="0" fontId="4" fillId="3" borderId="4" xfId="0" applyFont="1" applyFill="1" applyBorder="1" applyAlignment="1" applyProtection="1">
      <alignment horizontal="center" vertical="center" wrapText="1" shrinkToFit="1"/>
      <protection locked="0"/>
    </xf>
    <xf numFmtId="0" fontId="4" fillId="3" borderId="5" xfId="0" applyFont="1" applyFill="1" applyBorder="1" applyAlignment="1" applyProtection="1">
      <alignment horizontal="center" vertical="center" wrapText="1" shrinkToFit="1"/>
      <protection locked="0"/>
    </xf>
    <xf numFmtId="0" fontId="4" fillId="3" borderId="6" xfId="0" applyFont="1" applyFill="1" applyBorder="1" applyAlignment="1" applyProtection="1">
      <alignment horizontal="center" vertical="center" wrapText="1" shrinkToFit="1"/>
      <protection locked="0"/>
    </xf>
    <xf numFmtId="0" fontId="4" fillId="3" borderId="6" xfId="0" applyFont="1" applyFill="1" applyBorder="1" applyAlignment="1" applyProtection="1">
      <alignment vertical="center" wrapText="1" shrinkToFit="1"/>
      <protection locked="0"/>
    </xf>
    <xf numFmtId="0" fontId="4" fillId="3" borderId="7" xfId="0" applyFont="1" applyFill="1" applyBorder="1" applyAlignment="1" applyProtection="1">
      <alignment horizontal="center" vertical="center" wrapText="1" shrinkToFit="1"/>
      <protection locked="0"/>
    </xf>
    <xf numFmtId="3" fontId="5" fillId="3" borderId="8" xfId="0" applyNumberFormat="1" applyFont="1" applyFill="1" applyBorder="1" applyAlignment="1" applyProtection="1">
      <alignment vertical="center" wrapText="1" shrinkToFit="1"/>
      <protection locked="0"/>
    </xf>
    <xf numFmtId="0" fontId="5" fillId="3" borderId="8" xfId="0" applyFont="1" applyFill="1" applyBorder="1" applyAlignment="1" applyProtection="1">
      <alignment vertical="center" wrapText="1" shrinkToFit="1"/>
      <protection locked="0"/>
    </xf>
    <xf numFmtId="0" fontId="4" fillId="3" borderId="8" xfId="0" applyFont="1" applyFill="1" applyBorder="1" applyAlignment="1" applyProtection="1">
      <alignment horizontal="right" vertical="center" wrapText="1" shrinkToFit="1"/>
      <protection locked="0"/>
    </xf>
    <xf numFmtId="164" fontId="10" fillId="0" borderId="0" xfId="0" applyNumberFormat="1" applyFont="1" applyFill="1" applyBorder="1" applyAlignment="1" applyProtection="1">
      <alignment horizontal="left"/>
      <protection locked="0"/>
    </xf>
    <xf numFmtId="164" fontId="4" fillId="4" borderId="8" xfId="0" applyNumberFormat="1" applyFont="1" applyFill="1" applyBorder="1" applyAlignment="1" applyProtection="1">
      <alignment horizontal="right" vertical="center"/>
      <protection locked="0"/>
    </xf>
    <xf numFmtId="164" fontId="4" fillId="3" borderId="8" xfId="0" applyNumberFormat="1" applyFont="1" applyFill="1" applyBorder="1" applyAlignment="1" applyProtection="1">
      <alignment vertical="center" wrapText="1" shrinkToFit="1"/>
      <protection locked="0"/>
    </xf>
    <xf numFmtId="165" fontId="5" fillId="4" borderId="11" xfId="0" applyNumberFormat="1" applyFont="1" applyFill="1" applyBorder="1" applyAlignment="1">
      <alignment horizontal="right" vertical="center" wrapText="1"/>
    </xf>
    <xf numFmtId="0" fontId="4" fillId="4" borderId="8" xfId="0" applyFont="1" applyFill="1" applyBorder="1" applyAlignment="1">
      <alignment horizontal="center" vertical="center" wrapText="1"/>
    </xf>
    <xf numFmtId="165" fontId="4" fillId="4" borderId="11" xfId="0" applyNumberFormat="1" applyFont="1" applyFill="1" applyBorder="1" applyAlignment="1">
      <alignment horizontal="right" vertical="center" wrapText="1"/>
    </xf>
    <xf numFmtId="0" fontId="4" fillId="4" borderId="11" xfId="0" applyNumberFormat="1" applyFont="1" applyFill="1" applyBorder="1" applyAlignment="1">
      <alignment vertical="center"/>
    </xf>
    <xf numFmtId="0" fontId="2" fillId="0" borderId="0" xfId="0" applyFont="1" applyBorder="1" applyAlignment="1">
      <alignment horizontal="center" vertical="center" wrapText="1"/>
    </xf>
    <xf numFmtId="0" fontId="4" fillId="0" borderId="0" xfId="0" applyNumberFormat="1" applyFont="1" applyBorder="1" applyAlignment="1">
      <alignment horizontal="left" vertical="center"/>
    </xf>
    <xf numFmtId="0" fontId="2" fillId="5" borderId="0" xfId="0" applyFont="1" applyFill="1" applyBorder="1" applyAlignment="1">
      <alignment horizontal="center" vertical="center" wrapText="1"/>
    </xf>
    <xf numFmtId="2" fontId="2" fillId="5" borderId="0"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NumberFormat="1" applyFont="1" applyBorder="1" applyAlignment="1">
      <alignment horizontal="left" vertical="center" wrapText="1"/>
    </xf>
    <xf numFmtId="3" fontId="2" fillId="2" borderId="0" xfId="0" applyNumberFormat="1" applyFont="1" applyFill="1" applyBorder="1" applyAlignment="1" applyProtection="1">
      <alignment vertical="center" wrapText="1" shrinkToFit="1"/>
      <protection locked="0"/>
    </xf>
    <xf numFmtId="166" fontId="4" fillId="4" borderId="8" xfId="0" applyNumberFormat="1" applyFont="1" applyFill="1" applyBorder="1" applyAlignment="1">
      <alignment horizontal="right" vertical="center" wrapText="1"/>
    </xf>
    <xf numFmtId="3" fontId="4" fillId="3" borderId="8" xfId="0" applyNumberFormat="1" applyFont="1" applyFill="1" applyBorder="1" applyAlignment="1" applyProtection="1">
      <alignment horizontal="right" vertical="center" wrapText="1" shrinkToFit="1"/>
      <protection locked="0"/>
    </xf>
    <xf numFmtId="3" fontId="4" fillId="3" borderId="8" xfId="0" applyNumberFormat="1" applyFont="1" applyFill="1" applyBorder="1" applyAlignment="1" applyProtection="1">
      <alignment vertical="center" wrapText="1" shrinkToFit="1"/>
      <protection locked="0"/>
    </xf>
    <xf numFmtId="0" fontId="4" fillId="3" borderId="8" xfId="0" applyFont="1" applyFill="1" applyBorder="1" applyAlignment="1" applyProtection="1">
      <alignment vertical="center" wrapText="1" shrinkToFit="1"/>
      <protection locked="0"/>
    </xf>
    <xf numFmtId="164" fontId="5" fillId="0" borderId="8" xfId="0" applyNumberFormat="1" applyFont="1" applyFill="1" applyBorder="1" applyAlignment="1" applyProtection="1">
      <alignment horizontal="right" vertical="center" wrapText="1" shrinkToFit="1"/>
      <protection locked="0"/>
    </xf>
    <xf numFmtId="164" fontId="4" fillId="3" borderId="16" xfId="0" applyNumberFormat="1" applyFont="1" applyFill="1" applyBorder="1" applyAlignment="1" applyProtection="1">
      <alignment horizontal="right" vertical="center" wrapText="1" shrinkToFit="1"/>
      <protection locked="0"/>
    </xf>
    <xf numFmtId="164" fontId="2" fillId="3" borderId="0" xfId="0" applyNumberFormat="1" applyFont="1" applyFill="1" applyBorder="1" applyAlignment="1" applyProtection="1">
      <alignment horizontal="right" vertical="center" wrapText="1" shrinkToFit="1"/>
      <protection locked="0"/>
    </xf>
    <xf numFmtId="164" fontId="14" fillId="2" borderId="0" xfId="0" applyNumberFormat="1" applyFont="1" applyFill="1" applyBorder="1" applyAlignment="1" applyProtection="1">
      <alignment vertical="center" wrapText="1" shrinkToFit="1"/>
      <protection locked="0"/>
    </xf>
    <xf numFmtId="164" fontId="5" fillId="3" borderId="8" xfId="0" applyNumberFormat="1" applyFont="1" applyFill="1" applyBorder="1" applyAlignment="1" applyProtection="1">
      <alignment vertical="center" wrapText="1" shrinkToFit="1"/>
      <protection locked="0"/>
    </xf>
    <xf numFmtId="164" fontId="5" fillId="3" borderId="16" xfId="0" applyNumberFormat="1" applyFont="1" applyFill="1" applyBorder="1" applyAlignment="1" applyProtection="1">
      <alignment vertical="center" wrapText="1" shrinkToFit="1"/>
      <protection locked="0"/>
    </xf>
    <xf numFmtId="0" fontId="4" fillId="4" borderId="11" xfId="0" applyNumberFormat="1" applyFont="1" applyFill="1" applyBorder="1" applyAlignment="1">
      <alignment horizontal="left" vertical="center"/>
    </xf>
    <xf numFmtId="164" fontId="5" fillId="3" borderId="16" xfId="0" applyNumberFormat="1" applyFont="1" applyFill="1" applyBorder="1" applyAlignment="1" applyProtection="1">
      <alignment horizontal="right" vertical="center" wrapText="1" shrinkToFit="1"/>
      <protection locked="0"/>
    </xf>
    <xf numFmtId="164" fontId="3" fillId="3" borderId="16" xfId="0" applyNumberFormat="1" applyFont="1" applyFill="1" applyBorder="1" applyAlignment="1" applyProtection="1">
      <alignment horizontal="left" vertical="center" wrapText="1" shrinkToFit="1"/>
      <protection locked="0"/>
    </xf>
    <xf numFmtId="0" fontId="5" fillId="0" borderId="24" xfId="0" applyNumberFormat="1" applyFont="1" applyFill="1" applyBorder="1" applyAlignment="1" applyProtection="1">
      <protection locked="0"/>
    </xf>
    <xf numFmtId="0" fontId="5" fillId="4" borderId="24" xfId="0" applyNumberFormat="1" applyFont="1" applyFill="1" applyBorder="1" applyAlignment="1" applyProtection="1">
      <protection locked="0"/>
    </xf>
    <xf numFmtId="0" fontId="15" fillId="0" borderId="0" xfId="0" applyNumberFormat="1" applyFont="1" applyFill="1" applyBorder="1" applyAlignment="1" applyProtection="1">
      <protection locked="0"/>
    </xf>
    <xf numFmtId="0" fontId="15" fillId="0" borderId="0" xfId="0" applyNumberFormat="1" applyFont="1" applyFill="1" applyBorder="1" applyAlignment="1" applyProtection="1">
      <alignment horizontal="left"/>
      <protection locked="0"/>
    </xf>
    <xf numFmtId="0" fontId="5" fillId="0" borderId="24" xfId="0" applyNumberFormat="1" applyFont="1" applyFill="1" applyBorder="1" applyAlignment="1" applyProtection="1">
      <alignment horizontal="left"/>
      <protection locked="0"/>
    </xf>
    <xf numFmtId="0" fontId="5" fillId="4" borderId="24" xfId="0" applyNumberFormat="1" applyFont="1" applyFill="1" applyBorder="1" applyAlignment="1" applyProtection="1">
      <alignment horizontal="left"/>
      <protection locked="0"/>
    </xf>
    <xf numFmtId="0" fontId="4" fillId="0" borderId="20" xfId="0" applyNumberFormat="1" applyFont="1" applyFill="1" applyBorder="1" applyAlignment="1" applyProtection="1">
      <alignment horizontal="left"/>
      <protection locked="0"/>
    </xf>
    <xf numFmtId="0" fontId="4" fillId="4" borderId="20" xfId="0" applyNumberFormat="1" applyFont="1" applyFill="1" applyBorder="1" applyAlignment="1" applyProtection="1">
      <alignment horizontal="left"/>
      <protection locked="0"/>
    </xf>
    <xf numFmtId="0" fontId="10" fillId="4" borderId="0" xfId="0" applyNumberFormat="1" applyFont="1" applyFill="1" applyBorder="1" applyAlignment="1" applyProtection="1">
      <alignment horizontal="left"/>
      <protection locked="0"/>
    </xf>
    <xf numFmtId="0" fontId="5" fillId="3" borderId="24" xfId="0" applyFont="1" applyFill="1" applyBorder="1" applyAlignment="1" applyProtection="1">
      <alignment horizontal="left" vertical="center" wrapText="1" shrinkToFit="1"/>
      <protection locked="0"/>
    </xf>
    <xf numFmtId="0" fontId="4" fillId="3" borderId="24" xfId="0" applyFont="1" applyFill="1" applyBorder="1" applyAlignment="1" applyProtection="1">
      <alignment horizontal="left" vertical="center" wrapText="1" shrinkToFit="1"/>
      <protection locked="0"/>
    </xf>
    <xf numFmtId="0" fontId="4" fillId="3" borderId="20" xfId="0" applyFont="1" applyFill="1" applyBorder="1" applyAlignment="1" applyProtection="1">
      <alignment horizontal="left" vertical="center" wrapText="1" shrinkToFit="1"/>
      <protection locked="0"/>
    </xf>
    <xf numFmtId="0" fontId="5" fillId="3" borderId="8" xfId="0" applyFont="1" applyFill="1" applyBorder="1" applyAlignment="1" applyProtection="1">
      <alignment horizontal="left" vertical="center" wrapText="1" shrinkToFit="1"/>
      <protection locked="0"/>
    </xf>
    <xf numFmtId="0" fontId="4" fillId="3" borderId="8" xfId="0" applyFont="1" applyFill="1" applyBorder="1" applyAlignment="1" applyProtection="1">
      <alignment horizontal="left" vertical="center" wrapText="1" shrinkToFit="1"/>
      <protection locked="0"/>
    </xf>
    <xf numFmtId="0" fontId="4" fillId="3" borderId="21" xfId="0" applyFont="1" applyFill="1" applyBorder="1" applyAlignment="1" applyProtection="1">
      <alignment horizontal="left" vertical="center" wrapText="1" shrinkToFit="1"/>
      <protection locked="0"/>
    </xf>
    <xf numFmtId="0" fontId="4" fillId="4" borderId="12" xfId="0" applyNumberFormat="1" applyFont="1" applyFill="1" applyBorder="1" applyAlignment="1">
      <alignment horizontal="left" vertical="center" wrapText="1"/>
    </xf>
    <xf numFmtId="0" fontId="4" fillId="4" borderId="13" xfId="0" applyNumberFormat="1" applyFont="1" applyFill="1" applyBorder="1" applyAlignment="1">
      <alignment horizontal="left" vertical="center" wrapText="1"/>
    </xf>
    <xf numFmtId="0" fontId="2" fillId="2" borderId="0" xfId="0" applyFont="1" applyFill="1" applyBorder="1" applyAlignment="1" applyProtection="1">
      <alignment horizontal="left" vertical="center" wrapText="1" shrinkToFit="1"/>
      <protection locked="0"/>
    </xf>
    <xf numFmtId="0" fontId="4" fillId="4" borderId="14" xfId="0" applyNumberFormat="1" applyFont="1" applyFill="1" applyBorder="1" applyAlignment="1">
      <alignment horizontal="left" vertical="center" wrapText="1"/>
    </xf>
    <xf numFmtId="0" fontId="4" fillId="4" borderId="19" xfId="0" applyNumberFormat="1" applyFont="1" applyFill="1" applyBorder="1" applyAlignment="1">
      <alignment horizontal="left" vertical="center" wrapText="1"/>
    </xf>
    <xf numFmtId="0" fontId="5" fillId="3" borderId="9" xfId="0" applyFont="1" applyFill="1" applyBorder="1" applyAlignment="1" applyProtection="1">
      <alignment horizontal="left" vertical="center" wrapText="1" shrinkToFit="1"/>
      <protection locked="0"/>
    </xf>
    <xf numFmtId="0" fontId="5" fillId="3" borderId="10" xfId="0" applyFont="1" applyFill="1" applyBorder="1" applyAlignment="1" applyProtection="1">
      <alignment horizontal="left" vertical="center" wrapText="1" shrinkToFit="1"/>
      <protection locked="0"/>
    </xf>
    <xf numFmtId="0" fontId="4" fillId="3" borderId="9" xfId="0" applyFont="1" applyFill="1" applyBorder="1" applyAlignment="1" applyProtection="1">
      <alignment horizontal="left" vertical="center" wrapText="1" shrinkToFit="1"/>
      <protection locked="0"/>
    </xf>
    <xf numFmtId="0" fontId="4" fillId="3" borderId="10" xfId="0" applyFont="1" applyFill="1" applyBorder="1" applyAlignment="1" applyProtection="1">
      <alignment horizontal="left" vertical="center" wrapText="1" shrinkToFit="1"/>
      <protection locked="0"/>
    </xf>
    <xf numFmtId="164" fontId="2" fillId="2" borderId="0" xfId="0" applyNumberFormat="1" applyFont="1" applyFill="1" applyBorder="1" applyAlignment="1" applyProtection="1">
      <alignment horizontal="left" vertical="center" wrapText="1" shrinkToFit="1"/>
      <protection locked="0"/>
    </xf>
    <xf numFmtId="0" fontId="4" fillId="3" borderId="9" xfId="0" applyFont="1" applyFill="1" applyBorder="1" applyAlignment="1" applyProtection="1">
      <alignment vertical="center" wrapText="1" shrinkToFit="1"/>
      <protection locked="0"/>
    </xf>
    <xf numFmtId="0" fontId="4" fillId="3" borderId="10" xfId="0" applyFont="1" applyFill="1" applyBorder="1" applyAlignment="1" applyProtection="1">
      <alignment vertical="center" wrapText="1" shrinkToFit="1"/>
      <protection locked="0"/>
    </xf>
    <xf numFmtId="0" fontId="4" fillId="4" borderId="12" xfId="0" applyNumberFormat="1" applyFont="1" applyFill="1" applyBorder="1" applyAlignment="1">
      <alignment vertical="center" wrapText="1"/>
    </xf>
    <xf numFmtId="0" fontId="4" fillId="4" borderId="13" xfId="0" applyNumberFormat="1" applyFont="1" applyFill="1" applyBorder="1" applyAlignment="1">
      <alignment vertical="center" wrapText="1"/>
    </xf>
    <xf numFmtId="0" fontId="4" fillId="4" borderId="14" xfId="0" applyNumberFormat="1" applyFont="1" applyFill="1" applyBorder="1" applyAlignment="1">
      <alignment vertical="center" wrapText="1"/>
    </xf>
    <xf numFmtId="0" fontId="4" fillId="4" borderId="15" xfId="0" applyNumberFormat="1" applyFont="1" applyFill="1" applyBorder="1" applyAlignment="1">
      <alignment vertical="center" wrapText="1"/>
    </xf>
    <xf numFmtId="0" fontId="4" fillId="3" borderId="4" xfId="0" applyFont="1" applyFill="1" applyBorder="1" applyAlignment="1" applyProtection="1">
      <alignment horizontal="center" vertical="center" wrapText="1" shrinkToFit="1"/>
      <protection locked="0"/>
    </xf>
    <xf numFmtId="0" fontId="5" fillId="3" borderId="6"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center" vertical="top" wrapText="1" shrinkToFit="1"/>
      <protection locked="0"/>
    </xf>
    <xf numFmtId="0" fontId="11" fillId="2" borderId="0" xfId="0" applyFont="1" applyFill="1" applyAlignment="1" applyProtection="1">
      <alignment horizontal="center" vertical="top" wrapText="1" shrinkToFit="1"/>
      <protection locked="0"/>
    </xf>
    <xf numFmtId="0" fontId="12" fillId="2" borderId="0" xfId="0" applyFont="1" applyFill="1" applyAlignment="1" applyProtection="1">
      <alignment horizontal="center" vertical="top" wrapText="1" shrinkToFit="1"/>
      <protection locked="0"/>
    </xf>
    <xf numFmtId="0" fontId="11" fillId="2" borderId="0" xfId="0" applyFont="1" applyFill="1" applyAlignment="1" applyProtection="1">
      <alignment horizontal="left" vertical="center" wrapText="1" shrinkToFit="1"/>
      <protection locked="0"/>
    </xf>
    <xf numFmtId="0" fontId="12" fillId="2" borderId="1" xfId="0" applyFont="1" applyFill="1" applyBorder="1" applyAlignment="1" applyProtection="1">
      <alignment horizontal="center" vertical="top" wrapText="1" shrinkToFit="1"/>
      <protection locked="0"/>
    </xf>
    <xf numFmtId="0" fontId="13" fillId="2" borderId="2" xfId="0" applyFont="1" applyFill="1" applyBorder="1" applyAlignment="1" applyProtection="1">
      <alignment horizontal="center" vertical="center" wrapText="1" shrinkToFit="1"/>
      <protection locked="0"/>
    </xf>
    <xf numFmtId="0" fontId="6" fillId="2" borderId="0" xfId="0" applyFont="1" applyFill="1" applyAlignment="1" applyProtection="1">
      <alignment horizontal="left" vertical="center" wrapText="1" shrinkToFit="1"/>
      <protection locked="0"/>
    </xf>
    <xf numFmtId="0" fontId="6" fillId="2" borderId="0" xfId="0" applyFont="1" applyFill="1" applyAlignment="1" applyProtection="1">
      <alignment horizontal="center" wrapText="1" shrinkToFit="1"/>
      <protection locked="0"/>
    </xf>
    <xf numFmtId="0" fontId="8" fillId="2" borderId="0" xfId="0" applyFont="1" applyFill="1" applyAlignment="1" applyProtection="1">
      <alignment horizontal="center" vertical="top" wrapText="1" shrinkToFit="1"/>
      <protection locked="0"/>
    </xf>
    <xf numFmtId="0" fontId="10" fillId="0" borderId="0" xfId="0" applyNumberFormat="1" applyFont="1" applyFill="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971550</xdr:colOff>
      <xdr:row>6</xdr:row>
      <xdr:rowOff>28575</xdr:rowOff>
    </xdr:from>
    <xdr:to>
      <xdr:col>4</xdr:col>
      <xdr:colOff>381000</xdr:colOff>
      <xdr:row>6</xdr:row>
      <xdr:rowOff>28576</xdr:rowOff>
    </xdr:to>
    <xdr:cxnSp macro="">
      <xdr:nvCxnSpPr>
        <xdr:cNvPr id="3" name="Straight Connector 2"/>
        <xdr:cNvCxnSpPr/>
      </xdr:nvCxnSpPr>
      <xdr:spPr>
        <a:xfrm>
          <a:off x="2476500" y="1266825"/>
          <a:ext cx="15811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5"/>
  <sheetViews>
    <sheetView tabSelected="1" workbookViewId="0">
      <selection activeCell="O10" sqref="O10"/>
    </sheetView>
  </sheetViews>
  <sheetFormatPr defaultRowHeight="12.75" x14ac:dyDescent="0.2"/>
  <cols>
    <col min="1" max="1" width="0.5" style="23" customWidth="1"/>
    <col min="2" max="2" width="5.25" style="23" customWidth="1"/>
    <col min="3" max="3" width="14" style="23" customWidth="1"/>
    <col min="4" max="4" width="28.5" style="23" customWidth="1"/>
    <col min="5" max="5" width="9" style="23" customWidth="1"/>
    <col min="6" max="6" width="8.5" style="23" customWidth="1"/>
    <col min="7" max="7" width="10.5" style="23" customWidth="1"/>
    <col min="8" max="8" width="10.5" style="70" customWidth="1"/>
    <col min="9" max="9" width="13.875" style="23" hidden="1" customWidth="1"/>
    <col min="10" max="10" width="28.875" style="23" hidden="1" customWidth="1"/>
    <col min="11" max="256" width="9" style="23"/>
    <col min="257" max="257" width="0.5" style="23" customWidth="1"/>
    <col min="258" max="258" width="5.25" style="23" customWidth="1"/>
    <col min="259" max="259" width="14" style="23" customWidth="1"/>
    <col min="260" max="260" width="31.25" style="23" customWidth="1"/>
    <col min="261" max="261" width="9" style="23" customWidth="1"/>
    <col min="262" max="262" width="8.5" style="23" customWidth="1"/>
    <col min="263" max="263" width="10.5" style="23" customWidth="1"/>
    <col min="264" max="264" width="11.625" style="23" customWidth="1"/>
    <col min="265" max="266" width="0" style="23" hidden="1" customWidth="1"/>
    <col min="267" max="512" width="9" style="23"/>
    <col min="513" max="513" width="0.5" style="23" customWidth="1"/>
    <col min="514" max="514" width="5.25" style="23" customWidth="1"/>
    <col min="515" max="515" width="14" style="23" customWidth="1"/>
    <col min="516" max="516" width="31.25" style="23" customWidth="1"/>
    <col min="517" max="517" width="9" style="23" customWidth="1"/>
    <col min="518" max="518" width="8.5" style="23" customWidth="1"/>
    <col min="519" max="519" width="10.5" style="23" customWidth="1"/>
    <col min="520" max="520" width="11.625" style="23" customWidth="1"/>
    <col min="521" max="522" width="0" style="23" hidden="1" customWidth="1"/>
    <col min="523" max="768" width="9" style="23"/>
    <col min="769" max="769" width="0.5" style="23" customWidth="1"/>
    <col min="770" max="770" width="5.25" style="23" customWidth="1"/>
    <col min="771" max="771" width="14" style="23" customWidth="1"/>
    <col min="772" max="772" width="31.25" style="23" customWidth="1"/>
    <col min="773" max="773" width="9" style="23" customWidth="1"/>
    <col min="774" max="774" width="8.5" style="23" customWidth="1"/>
    <col min="775" max="775" width="10.5" style="23" customWidth="1"/>
    <col min="776" max="776" width="11.625" style="23" customWidth="1"/>
    <col min="777" max="778" width="0" style="23" hidden="1" customWidth="1"/>
    <col min="779" max="1024" width="9" style="23"/>
    <col min="1025" max="1025" width="0.5" style="23" customWidth="1"/>
    <col min="1026" max="1026" width="5.25" style="23" customWidth="1"/>
    <col min="1027" max="1027" width="14" style="23" customWidth="1"/>
    <col min="1028" max="1028" width="31.25" style="23" customWidth="1"/>
    <col min="1029" max="1029" width="9" style="23" customWidth="1"/>
    <col min="1030" max="1030" width="8.5" style="23" customWidth="1"/>
    <col min="1031" max="1031" width="10.5" style="23" customWidth="1"/>
    <col min="1032" max="1032" width="11.625" style="23" customWidth="1"/>
    <col min="1033" max="1034" width="0" style="23" hidden="1" customWidth="1"/>
    <col min="1035" max="1280" width="9" style="23"/>
    <col min="1281" max="1281" width="0.5" style="23" customWidth="1"/>
    <col min="1282" max="1282" width="5.25" style="23" customWidth="1"/>
    <col min="1283" max="1283" width="14" style="23" customWidth="1"/>
    <col min="1284" max="1284" width="31.25" style="23" customWidth="1"/>
    <col min="1285" max="1285" width="9" style="23" customWidth="1"/>
    <col min="1286" max="1286" width="8.5" style="23" customWidth="1"/>
    <col min="1287" max="1287" width="10.5" style="23" customWidth="1"/>
    <col min="1288" max="1288" width="11.625" style="23" customWidth="1"/>
    <col min="1289" max="1290" width="0" style="23" hidden="1" customWidth="1"/>
    <col min="1291" max="1536" width="9" style="23"/>
    <col min="1537" max="1537" width="0.5" style="23" customWidth="1"/>
    <col min="1538" max="1538" width="5.25" style="23" customWidth="1"/>
    <col min="1539" max="1539" width="14" style="23" customWidth="1"/>
    <col min="1540" max="1540" width="31.25" style="23" customWidth="1"/>
    <col min="1541" max="1541" width="9" style="23" customWidth="1"/>
    <col min="1542" max="1542" width="8.5" style="23" customWidth="1"/>
    <col min="1543" max="1543" width="10.5" style="23" customWidth="1"/>
    <col min="1544" max="1544" width="11.625" style="23" customWidth="1"/>
    <col min="1545" max="1546" width="0" style="23" hidden="1" customWidth="1"/>
    <col min="1547" max="1792" width="9" style="23"/>
    <col min="1793" max="1793" width="0.5" style="23" customWidth="1"/>
    <col min="1794" max="1794" width="5.25" style="23" customWidth="1"/>
    <col min="1795" max="1795" width="14" style="23" customWidth="1"/>
    <col min="1796" max="1796" width="31.25" style="23" customWidth="1"/>
    <col min="1797" max="1797" width="9" style="23" customWidth="1"/>
    <col min="1798" max="1798" width="8.5" style="23" customWidth="1"/>
    <col min="1799" max="1799" width="10.5" style="23" customWidth="1"/>
    <col min="1800" max="1800" width="11.625" style="23" customWidth="1"/>
    <col min="1801" max="1802" width="0" style="23" hidden="1" customWidth="1"/>
    <col min="1803" max="2048" width="9" style="23"/>
    <col min="2049" max="2049" width="0.5" style="23" customWidth="1"/>
    <col min="2050" max="2050" width="5.25" style="23" customWidth="1"/>
    <col min="2051" max="2051" width="14" style="23" customWidth="1"/>
    <col min="2052" max="2052" width="31.25" style="23" customWidth="1"/>
    <col min="2053" max="2053" width="9" style="23" customWidth="1"/>
    <col min="2054" max="2054" width="8.5" style="23" customWidth="1"/>
    <col min="2055" max="2055" width="10.5" style="23" customWidth="1"/>
    <col min="2056" max="2056" width="11.625" style="23" customWidth="1"/>
    <col min="2057" max="2058" width="0" style="23" hidden="1" customWidth="1"/>
    <col min="2059" max="2304" width="9" style="23"/>
    <col min="2305" max="2305" width="0.5" style="23" customWidth="1"/>
    <col min="2306" max="2306" width="5.25" style="23" customWidth="1"/>
    <col min="2307" max="2307" width="14" style="23" customWidth="1"/>
    <col min="2308" max="2308" width="31.25" style="23" customWidth="1"/>
    <col min="2309" max="2309" width="9" style="23" customWidth="1"/>
    <col min="2310" max="2310" width="8.5" style="23" customWidth="1"/>
    <col min="2311" max="2311" width="10.5" style="23" customWidth="1"/>
    <col min="2312" max="2312" width="11.625" style="23" customWidth="1"/>
    <col min="2313" max="2314" width="0" style="23" hidden="1" customWidth="1"/>
    <col min="2315" max="2560" width="9" style="23"/>
    <col min="2561" max="2561" width="0.5" style="23" customWidth="1"/>
    <col min="2562" max="2562" width="5.25" style="23" customWidth="1"/>
    <col min="2563" max="2563" width="14" style="23" customWidth="1"/>
    <col min="2564" max="2564" width="31.25" style="23" customWidth="1"/>
    <col min="2565" max="2565" width="9" style="23" customWidth="1"/>
    <col min="2566" max="2566" width="8.5" style="23" customWidth="1"/>
    <col min="2567" max="2567" width="10.5" style="23" customWidth="1"/>
    <col min="2568" max="2568" width="11.625" style="23" customWidth="1"/>
    <col min="2569" max="2570" width="0" style="23" hidden="1" customWidth="1"/>
    <col min="2571" max="2816" width="9" style="23"/>
    <col min="2817" max="2817" width="0.5" style="23" customWidth="1"/>
    <col min="2818" max="2818" width="5.25" style="23" customWidth="1"/>
    <col min="2819" max="2819" width="14" style="23" customWidth="1"/>
    <col min="2820" max="2820" width="31.25" style="23" customWidth="1"/>
    <col min="2821" max="2821" width="9" style="23" customWidth="1"/>
    <col min="2822" max="2822" width="8.5" style="23" customWidth="1"/>
    <col min="2823" max="2823" width="10.5" style="23" customWidth="1"/>
    <col min="2824" max="2824" width="11.625" style="23" customWidth="1"/>
    <col min="2825" max="2826" width="0" style="23" hidden="1" customWidth="1"/>
    <col min="2827" max="3072" width="9" style="23"/>
    <col min="3073" max="3073" width="0.5" style="23" customWidth="1"/>
    <col min="3074" max="3074" width="5.25" style="23" customWidth="1"/>
    <col min="3075" max="3075" width="14" style="23" customWidth="1"/>
    <col min="3076" max="3076" width="31.25" style="23" customWidth="1"/>
    <col min="3077" max="3077" width="9" style="23" customWidth="1"/>
    <col min="3078" max="3078" width="8.5" style="23" customWidth="1"/>
    <col min="3079" max="3079" width="10.5" style="23" customWidth="1"/>
    <col min="3080" max="3080" width="11.625" style="23" customWidth="1"/>
    <col min="3081" max="3082" width="0" style="23" hidden="1" customWidth="1"/>
    <col min="3083" max="3328" width="9" style="23"/>
    <col min="3329" max="3329" width="0.5" style="23" customWidth="1"/>
    <col min="3330" max="3330" width="5.25" style="23" customWidth="1"/>
    <col min="3331" max="3331" width="14" style="23" customWidth="1"/>
    <col min="3332" max="3332" width="31.25" style="23" customWidth="1"/>
    <col min="3333" max="3333" width="9" style="23" customWidth="1"/>
    <col min="3334" max="3334" width="8.5" style="23" customWidth="1"/>
    <col min="3335" max="3335" width="10.5" style="23" customWidth="1"/>
    <col min="3336" max="3336" width="11.625" style="23" customWidth="1"/>
    <col min="3337" max="3338" width="0" style="23" hidden="1" customWidth="1"/>
    <col min="3339" max="3584" width="9" style="23"/>
    <col min="3585" max="3585" width="0.5" style="23" customWidth="1"/>
    <col min="3586" max="3586" width="5.25" style="23" customWidth="1"/>
    <col min="3587" max="3587" width="14" style="23" customWidth="1"/>
    <col min="3588" max="3588" width="31.25" style="23" customWidth="1"/>
    <col min="3589" max="3589" width="9" style="23" customWidth="1"/>
    <col min="3590" max="3590" width="8.5" style="23" customWidth="1"/>
    <col min="3591" max="3591" width="10.5" style="23" customWidth="1"/>
    <col min="3592" max="3592" width="11.625" style="23" customWidth="1"/>
    <col min="3593" max="3594" width="0" style="23" hidden="1" customWidth="1"/>
    <col min="3595" max="3840" width="9" style="23"/>
    <col min="3841" max="3841" width="0.5" style="23" customWidth="1"/>
    <col min="3842" max="3842" width="5.25" style="23" customWidth="1"/>
    <col min="3843" max="3843" width="14" style="23" customWidth="1"/>
    <col min="3844" max="3844" width="31.25" style="23" customWidth="1"/>
    <col min="3845" max="3845" width="9" style="23" customWidth="1"/>
    <col min="3846" max="3846" width="8.5" style="23" customWidth="1"/>
    <col min="3847" max="3847" width="10.5" style="23" customWidth="1"/>
    <col min="3848" max="3848" width="11.625" style="23" customWidth="1"/>
    <col min="3849" max="3850" width="0" style="23" hidden="1" customWidth="1"/>
    <col min="3851" max="4096" width="9" style="23"/>
    <col min="4097" max="4097" width="0.5" style="23" customWidth="1"/>
    <col min="4098" max="4098" width="5.25" style="23" customWidth="1"/>
    <col min="4099" max="4099" width="14" style="23" customWidth="1"/>
    <col min="4100" max="4100" width="31.25" style="23" customWidth="1"/>
    <col min="4101" max="4101" width="9" style="23" customWidth="1"/>
    <col min="4102" max="4102" width="8.5" style="23" customWidth="1"/>
    <col min="4103" max="4103" width="10.5" style="23" customWidth="1"/>
    <col min="4104" max="4104" width="11.625" style="23" customWidth="1"/>
    <col min="4105" max="4106" width="0" style="23" hidden="1" customWidth="1"/>
    <col min="4107" max="4352" width="9" style="23"/>
    <col min="4353" max="4353" width="0.5" style="23" customWidth="1"/>
    <col min="4354" max="4354" width="5.25" style="23" customWidth="1"/>
    <col min="4355" max="4355" width="14" style="23" customWidth="1"/>
    <col min="4356" max="4356" width="31.25" style="23" customWidth="1"/>
    <col min="4357" max="4357" width="9" style="23" customWidth="1"/>
    <col min="4358" max="4358" width="8.5" style="23" customWidth="1"/>
    <col min="4359" max="4359" width="10.5" style="23" customWidth="1"/>
    <col min="4360" max="4360" width="11.625" style="23" customWidth="1"/>
    <col min="4361" max="4362" width="0" style="23" hidden="1" customWidth="1"/>
    <col min="4363" max="4608" width="9" style="23"/>
    <col min="4609" max="4609" width="0.5" style="23" customWidth="1"/>
    <col min="4610" max="4610" width="5.25" style="23" customWidth="1"/>
    <col min="4611" max="4611" width="14" style="23" customWidth="1"/>
    <col min="4612" max="4612" width="31.25" style="23" customWidth="1"/>
    <col min="4613" max="4613" width="9" style="23" customWidth="1"/>
    <col min="4614" max="4614" width="8.5" style="23" customWidth="1"/>
    <col min="4615" max="4615" width="10.5" style="23" customWidth="1"/>
    <col min="4616" max="4616" width="11.625" style="23" customWidth="1"/>
    <col min="4617" max="4618" width="0" style="23" hidden="1" customWidth="1"/>
    <col min="4619" max="4864" width="9" style="23"/>
    <col min="4865" max="4865" width="0.5" style="23" customWidth="1"/>
    <col min="4866" max="4866" width="5.25" style="23" customWidth="1"/>
    <col min="4867" max="4867" width="14" style="23" customWidth="1"/>
    <col min="4868" max="4868" width="31.25" style="23" customWidth="1"/>
    <col min="4869" max="4869" width="9" style="23" customWidth="1"/>
    <col min="4870" max="4870" width="8.5" style="23" customWidth="1"/>
    <col min="4871" max="4871" width="10.5" style="23" customWidth="1"/>
    <col min="4872" max="4872" width="11.625" style="23" customWidth="1"/>
    <col min="4873" max="4874" width="0" style="23" hidden="1" customWidth="1"/>
    <col min="4875" max="5120" width="9" style="23"/>
    <col min="5121" max="5121" width="0.5" style="23" customWidth="1"/>
    <col min="5122" max="5122" width="5.25" style="23" customWidth="1"/>
    <col min="5123" max="5123" width="14" style="23" customWidth="1"/>
    <col min="5124" max="5124" width="31.25" style="23" customWidth="1"/>
    <col min="5125" max="5125" width="9" style="23" customWidth="1"/>
    <col min="5126" max="5126" width="8.5" style="23" customWidth="1"/>
    <col min="5127" max="5127" width="10.5" style="23" customWidth="1"/>
    <col min="5128" max="5128" width="11.625" style="23" customWidth="1"/>
    <col min="5129" max="5130" width="0" style="23" hidden="1" customWidth="1"/>
    <col min="5131" max="5376" width="9" style="23"/>
    <col min="5377" max="5377" width="0.5" style="23" customWidth="1"/>
    <col min="5378" max="5378" width="5.25" style="23" customWidth="1"/>
    <col min="5379" max="5379" width="14" style="23" customWidth="1"/>
    <col min="5380" max="5380" width="31.25" style="23" customWidth="1"/>
    <col min="5381" max="5381" width="9" style="23" customWidth="1"/>
    <col min="5382" max="5382" width="8.5" style="23" customWidth="1"/>
    <col min="5383" max="5383" width="10.5" style="23" customWidth="1"/>
    <col min="5384" max="5384" width="11.625" style="23" customWidth="1"/>
    <col min="5385" max="5386" width="0" style="23" hidden="1" customWidth="1"/>
    <col min="5387" max="5632" width="9" style="23"/>
    <col min="5633" max="5633" width="0.5" style="23" customWidth="1"/>
    <col min="5634" max="5634" width="5.25" style="23" customWidth="1"/>
    <col min="5635" max="5635" width="14" style="23" customWidth="1"/>
    <col min="5636" max="5636" width="31.25" style="23" customWidth="1"/>
    <col min="5637" max="5637" width="9" style="23" customWidth="1"/>
    <col min="5638" max="5638" width="8.5" style="23" customWidth="1"/>
    <col min="5639" max="5639" width="10.5" style="23" customWidth="1"/>
    <col min="5640" max="5640" width="11.625" style="23" customWidth="1"/>
    <col min="5641" max="5642" width="0" style="23" hidden="1" customWidth="1"/>
    <col min="5643" max="5888" width="9" style="23"/>
    <col min="5889" max="5889" width="0.5" style="23" customWidth="1"/>
    <col min="5890" max="5890" width="5.25" style="23" customWidth="1"/>
    <col min="5891" max="5891" width="14" style="23" customWidth="1"/>
    <col min="5892" max="5892" width="31.25" style="23" customWidth="1"/>
    <col min="5893" max="5893" width="9" style="23" customWidth="1"/>
    <col min="5894" max="5894" width="8.5" style="23" customWidth="1"/>
    <col min="5895" max="5895" width="10.5" style="23" customWidth="1"/>
    <col min="5896" max="5896" width="11.625" style="23" customWidth="1"/>
    <col min="5897" max="5898" width="0" style="23" hidden="1" customWidth="1"/>
    <col min="5899" max="6144" width="9" style="23"/>
    <col min="6145" max="6145" width="0.5" style="23" customWidth="1"/>
    <col min="6146" max="6146" width="5.25" style="23" customWidth="1"/>
    <col min="6147" max="6147" width="14" style="23" customWidth="1"/>
    <col min="6148" max="6148" width="31.25" style="23" customWidth="1"/>
    <col min="6149" max="6149" width="9" style="23" customWidth="1"/>
    <col min="6150" max="6150" width="8.5" style="23" customWidth="1"/>
    <col min="6151" max="6151" width="10.5" style="23" customWidth="1"/>
    <col min="6152" max="6152" width="11.625" style="23" customWidth="1"/>
    <col min="6153" max="6154" width="0" style="23" hidden="1" customWidth="1"/>
    <col min="6155" max="6400" width="9" style="23"/>
    <col min="6401" max="6401" width="0.5" style="23" customWidth="1"/>
    <col min="6402" max="6402" width="5.25" style="23" customWidth="1"/>
    <col min="6403" max="6403" width="14" style="23" customWidth="1"/>
    <col min="6404" max="6404" width="31.25" style="23" customWidth="1"/>
    <col min="6405" max="6405" width="9" style="23" customWidth="1"/>
    <col min="6406" max="6406" width="8.5" style="23" customWidth="1"/>
    <col min="6407" max="6407" width="10.5" style="23" customWidth="1"/>
    <col min="6408" max="6408" width="11.625" style="23" customWidth="1"/>
    <col min="6409" max="6410" width="0" style="23" hidden="1" customWidth="1"/>
    <col min="6411" max="6656" width="9" style="23"/>
    <col min="6657" max="6657" width="0.5" style="23" customWidth="1"/>
    <col min="6658" max="6658" width="5.25" style="23" customWidth="1"/>
    <col min="6659" max="6659" width="14" style="23" customWidth="1"/>
    <col min="6660" max="6660" width="31.25" style="23" customWidth="1"/>
    <col min="6661" max="6661" width="9" style="23" customWidth="1"/>
    <col min="6662" max="6662" width="8.5" style="23" customWidth="1"/>
    <col min="6663" max="6663" width="10.5" style="23" customWidth="1"/>
    <col min="6664" max="6664" width="11.625" style="23" customWidth="1"/>
    <col min="6665" max="6666" width="0" style="23" hidden="1" customWidth="1"/>
    <col min="6667" max="6912" width="9" style="23"/>
    <col min="6913" max="6913" width="0.5" style="23" customWidth="1"/>
    <col min="6914" max="6914" width="5.25" style="23" customWidth="1"/>
    <col min="6915" max="6915" width="14" style="23" customWidth="1"/>
    <col min="6916" max="6916" width="31.25" style="23" customWidth="1"/>
    <col min="6917" max="6917" width="9" style="23" customWidth="1"/>
    <col min="6918" max="6918" width="8.5" style="23" customWidth="1"/>
    <col min="6919" max="6919" width="10.5" style="23" customWidth="1"/>
    <col min="6920" max="6920" width="11.625" style="23" customWidth="1"/>
    <col min="6921" max="6922" width="0" style="23" hidden="1" customWidth="1"/>
    <col min="6923" max="7168" width="9" style="23"/>
    <col min="7169" max="7169" width="0.5" style="23" customWidth="1"/>
    <col min="7170" max="7170" width="5.25" style="23" customWidth="1"/>
    <col min="7171" max="7171" width="14" style="23" customWidth="1"/>
    <col min="7172" max="7172" width="31.25" style="23" customWidth="1"/>
    <col min="7173" max="7173" width="9" style="23" customWidth="1"/>
    <col min="7174" max="7174" width="8.5" style="23" customWidth="1"/>
    <col min="7175" max="7175" width="10.5" style="23" customWidth="1"/>
    <col min="7176" max="7176" width="11.625" style="23" customWidth="1"/>
    <col min="7177" max="7178" width="0" style="23" hidden="1" customWidth="1"/>
    <col min="7179" max="7424" width="9" style="23"/>
    <col min="7425" max="7425" width="0.5" style="23" customWidth="1"/>
    <col min="7426" max="7426" width="5.25" style="23" customWidth="1"/>
    <col min="7427" max="7427" width="14" style="23" customWidth="1"/>
    <col min="7428" max="7428" width="31.25" style="23" customWidth="1"/>
    <col min="7429" max="7429" width="9" style="23" customWidth="1"/>
    <col min="7430" max="7430" width="8.5" style="23" customWidth="1"/>
    <col min="7431" max="7431" width="10.5" style="23" customWidth="1"/>
    <col min="7432" max="7432" width="11.625" style="23" customWidth="1"/>
    <col min="7433" max="7434" width="0" style="23" hidden="1" customWidth="1"/>
    <col min="7435" max="7680" width="9" style="23"/>
    <col min="7681" max="7681" width="0.5" style="23" customWidth="1"/>
    <col min="7682" max="7682" width="5.25" style="23" customWidth="1"/>
    <col min="7683" max="7683" width="14" style="23" customWidth="1"/>
    <col min="7684" max="7684" width="31.25" style="23" customWidth="1"/>
    <col min="7685" max="7685" width="9" style="23" customWidth="1"/>
    <col min="7686" max="7686" width="8.5" style="23" customWidth="1"/>
    <col min="7687" max="7687" width="10.5" style="23" customWidth="1"/>
    <col min="7688" max="7688" width="11.625" style="23" customWidth="1"/>
    <col min="7689" max="7690" width="0" style="23" hidden="1" customWidth="1"/>
    <col min="7691" max="7936" width="9" style="23"/>
    <col min="7937" max="7937" width="0.5" style="23" customWidth="1"/>
    <col min="7938" max="7938" width="5.25" style="23" customWidth="1"/>
    <col min="7939" max="7939" width="14" style="23" customWidth="1"/>
    <col min="7940" max="7940" width="31.25" style="23" customWidth="1"/>
    <col min="7941" max="7941" width="9" style="23" customWidth="1"/>
    <col min="7942" max="7942" width="8.5" style="23" customWidth="1"/>
    <col min="7943" max="7943" width="10.5" style="23" customWidth="1"/>
    <col min="7944" max="7944" width="11.625" style="23" customWidth="1"/>
    <col min="7945" max="7946" width="0" style="23" hidden="1" customWidth="1"/>
    <col min="7947" max="8192" width="9" style="23"/>
    <col min="8193" max="8193" width="0.5" style="23" customWidth="1"/>
    <col min="8194" max="8194" width="5.25" style="23" customWidth="1"/>
    <col min="8195" max="8195" width="14" style="23" customWidth="1"/>
    <col min="8196" max="8196" width="31.25" style="23" customWidth="1"/>
    <col min="8197" max="8197" width="9" style="23" customWidth="1"/>
    <col min="8198" max="8198" width="8.5" style="23" customWidth="1"/>
    <col min="8199" max="8199" width="10.5" style="23" customWidth="1"/>
    <col min="8200" max="8200" width="11.625" style="23" customWidth="1"/>
    <col min="8201" max="8202" width="0" style="23" hidden="1" customWidth="1"/>
    <col min="8203" max="8448" width="9" style="23"/>
    <col min="8449" max="8449" width="0.5" style="23" customWidth="1"/>
    <col min="8450" max="8450" width="5.25" style="23" customWidth="1"/>
    <col min="8451" max="8451" width="14" style="23" customWidth="1"/>
    <col min="8452" max="8452" width="31.25" style="23" customWidth="1"/>
    <col min="8453" max="8453" width="9" style="23" customWidth="1"/>
    <col min="8454" max="8454" width="8.5" style="23" customWidth="1"/>
    <col min="8455" max="8455" width="10.5" style="23" customWidth="1"/>
    <col min="8456" max="8456" width="11.625" style="23" customWidth="1"/>
    <col min="8457" max="8458" width="0" style="23" hidden="1" customWidth="1"/>
    <col min="8459" max="8704" width="9" style="23"/>
    <col min="8705" max="8705" width="0.5" style="23" customWidth="1"/>
    <col min="8706" max="8706" width="5.25" style="23" customWidth="1"/>
    <col min="8707" max="8707" width="14" style="23" customWidth="1"/>
    <col min="8708" max="8708" width="31.25" style="23" customWidth="1"/>
    <col min="8709" max="8709" width="9" style="23" customWidth="1"/>
    <col min="8710" max="8710" width="8.5" style="23" customWidth="1"/>
    <col min="8711" max="8711" width="10.5" style="23" customWidth="1"/>
    <col min="8712" max="8712" width="11.625" style="23" customWidth="1"/>
    <col min="8713" max="8714" width="0" style="23" hidden="1" customWidth="1"/>
    <col min="8715" max="8960" width="9" style="23"/>
    <col min="8961" max="8961" width="0.5" style="23" customWidth="1"/>
    <col min="8962" max="8962" width="5.25" style="23" customWidth="1"/>
    <col min="8963" max="8963" width="14" style="23" customWidth="1"/>
    <col min="8964" max="8964" width="31.25" style="23" customWidth="1"/>
    <col min="8965" max="8965" width="9" style="23" customWidth="1"/>
    <col min="8966" max="8966" width="8.5" style="23" customWidth="1"/>
    <col min="8967" max="8967" width="10.5" style="23" customWidth="1"/>
    <col min="8968" max="8968" width="11.625" style="23" customWidth="1"/>
    <col min="8969" max="8970" width="0" style="23" hidden="1" customWidth="1"/>
    <col min="8971" max="9216" width="9" style="23"/>
    <col min="9217" max="9217" width="0.5" style="23" customWidth="1"/>
    <col min="9218" max="9218" width="5.25" style="23" customWidth="1"/>
    <col min="9219" max="9219" width="14" style="23" customWidth="1"/>
    <col min="9220" max="9220" width="31.25" style="23" customWidth="1"/>
    <col min="9221" max="9221" width="9" style="23" customWidth="1"/>
    <col min="9222" max="9222" width="8.5" style="23" customWidth="1"/>
    <col min="9223" max="9223" width="10.5" style="23" customWidth="1"/>
    <col min="9224" max="9224" width="11.625" style="23" customWidth="1"/>
    <col min="9225" max="9226" width="0" style="23" hidden="1" customWidth="1"/>
    <col min="9227" max="9472" width="9" style="23"/>
    <col min="9473" max="9473" width="0.5" style="23" customWidth="1"/>
    <col min="9474" max="9474" width="5.25" style="23" customWidth="1"/>
    <col min="9475" max="9475" width="14" style="23" customWidth="1"/>
    <col min="9476" max="9476" width="31.25" style="23" customWidth="1"/>
    <col min="9477" max="9477" width="9" style="23" customWidth="1"/>
    <col min="9478" max="9478" width="8.5" style="23" customWidth="1"/>
    <col min="9479" max="9479" width="10.5" style="23" customWidth="1"/>
    <col min="9480" max="9480" width="11.625" style="23" customWidth="1"/>
    <col min="9481" max="9482" width="0" style="23" hidden="1" customWidth="1"/>
    <col min="9483" max="9728" width="9" style="23"/>
    <col min="9729" max="9729" width="0.5" style="23" customWidth="1"/>
    <col min="9730" max="9730" width="5.25" style="23" customWidth="1"/>
    <col min="9731" max="9731" width="14" style="23" customWidth="1"/>
    <col min="9732" max="9732" width="31.25" style="23" customWidth="1"/>
    <col min="9733" max="9733" width="9" style="23" customWidth="1"/>
    <col min="9734" max="9734" width="8.5" style="23" customWidth="1"/>
    <col min="9735" max="9735" width="10.5" style="23" customWidth="1"/>
    <col min="9736" max="9736" width="11.625" style="23" customWidth="1"/>
    <col min="9737" max="9738" width="0" style="23" hidden="1" customWidth="1"/>
    <col min="9739" max="9984" width="9" style="23"/>
    <col min="9985" max="9985" width="0.5" style="23" customWidth="1"/>
    <col min="9986" max="9986" width="5.25" style="23" customWidth="1"/>
    <col min="9987" max="9987" width="14" style="23" customWidth="1"/>
    <col min="9988" max="9988" width="31.25" style="23" customWidth="1"/>
    <col min="9989" max="9989" width="9" style="23" customWidth="1"/>
    <col min="9990" max="9990" width="8.5" style="23" customWidth="1"/>
    <col min="9991" max="9991" width="10.5" style="23" customWidth="1"/>
    <col min="9992" max="9992" width="11.625" style="23" customWidth="1"/>
    <col min="9993" max="9994" width="0" style="23" hidden="1" customWidth="1"/>
    <col min="9995" max="10240" width="9" style="23"/>
    <col min="10241" max="10241" width="0.5" style="23" customWidth="1"/>
    <col min="10242" max="10242" width="5.25" style="23" customWidth="1"/>
    <col min="10243" max="10243" width="14" style="23" customWidth="1"/>
    <col min="10244" max="10244" width="31.25" style="23" customWidth="1"/>
    <col min="10245" max="10245" width="9" style="23" customWidth="1"/>
    <col min="10246" max="10246" width="8.5" style="23" customWidth="1"/>
    <col min="10247" max="10247" width="10.5" style="23" customWidth="1"/>
    <col min="10248" max="10248" width="11.625" style="23" customWidth="1"/>
    <col min="10249" max="10250" width="0" style="23" hidden="1" customWidth="1"/>
    <col min="10251" max="10496" width="9" style="23"/>
    <col min="10497" max="10497" width="0.5" style="23" customWidth="1"/>
    <col min="10498" max="10498" width="5.25" style="23" customWidth="1"/>
    <col min="10499" max="10499" width="14" style="23" customWidth="1"/>
    <col min="10500" max="10500" width="31.25" style="23" customWidth="1"/>
    <col min="10501" max="10501" width="9" style="23" customWidth="1"/>
    <col min="10502" max="10502" width="8.5" style="23" customWidth="1"/>
    <col min="10503" max="10503" width="10.5" style="23" customWidth="1"/>
    <col min="10504" max="10504" width="11.625" style="23" customWidth="1"/>
    <col min="10505" max="10506" width="0" style="23" hidden="1" customWidth="1"/>
    <col min="10507" max="10752" width="9" style="23"/>
    <col min="10753" max="10753" width="0.5" style="23" customWidth="1"/>
    <col min="10754" max="10754" width="5.25" style="23" customWidth="1"/>
    <col min="10755" max="10755" width="14" style="23" customWidth="1"/>
    <col min="10756" max="10756" width="31.25" style="23" customWidth="1"/>
    <col min="10757" max="10757" width="9" style="23" customWidth="1"/>
    <col min="10758" max="10758" width="8.5" style="23" customWidth="1"/>
    <col min="10759" max="10759" width="10.5" style="23" customWidth="1"/>
    <col min="10760" max="10760" width="11.625" style="23" customWidth="1"/>
    <col min="10761" max="10762" width="0" style="23" hidden="1" customWidth="1"/>
    <col min="10763" max="11008" width="9" style="23"/>
    <col min="11009" max="11009" width="0.5" style="23" customWidth="1"/>
    <col min="11010" max="11010" width="5.25" style="23" customWidth="1"/>
    <col min="11011" max="11011" width="14" style="23" customWidth="1"/>
    <col min="11012" max="11012" width="31.25" style="23" customWidth="1"/>
    <col min="11013" max="11013" width="9" style="23" customWidth="1"/>
    <col min="11014" max="11014" width="8.5" style="23" customWidth="1"/>
    <col min="11015" max="11015" width="10.5" style="23" customWidth="1"/>
    <col min="11016" max="11016" width="11.625" style="23" customWidth="1"/>
    <col min="11017" max="11018" width="0" style="23" hidden="1" customWidth="1"/>
    <col min="11019" max="11264" width="9" style="23"/>
    <col min="11265" max="11265" width="0.5" style="23" customWidth="1"/>
    <col min="11266" max="11266" width="5.25" style="23" customWidth="1"/>
    <col min="11267" max="11267" width="14" style="23" customWidth="1"/>
    <col min="11268" max="11268" width="31.25" style="23" customWidth="1"/>
    <col min="11269" max="11269" width="9" style="23" customWidth="1"/>
    <col min="11270" max="11270" width="8.5" style="23" customWidth="1"/>
    <col min="11271" max="11271" width="10.5" style="23" customWidth="1"/>
    <col min="11272" max="11272" width="11.625" style="23" customWidth="1"/>
    <col min="11273" max="11274" width="0" style="23" hidden="1" customWidth="1"/>
    <col min="11275" max="11520" width="9" style="23"/>
    <col min="11521" max="11521" width="0.5" style="23" customWidth="1"/>
    <col min="11522" max="11522" width="5.25" style="23" customWidth="1"/>
    <col min="11523" max="11523" width="14" style="23" customWidth="1"/>
    <col min="11524" max="11524" width="31.25" style="23" customWidth="1"/>
    <col min="11525" max="11525" width="9" style="23" customWidth="1"/>
    <col min="11526" max="11526" width="8.5" style="23" customWidth="1"/>
    <col min="11527" max="11527" width="10.5" style="23" customWidth="1"/>
    <col min="11528" max="11528" width="11.625" style="23" customWidth="1"/>
    <col min="11529" max="11530" width="0" style="23" hidden="1" customWidth="1"/>
    <col min="11531" max="11776" width="9" style="23"/>
    <col min="11777" max="11777" width="0.5" style="23" customWidth="1"/>
    <col min="11778" max="11778" width="5.25" style="23" customWidth="1"/>
    <col min="11779" max="11779" width="14" style="23" customWidth="1"/>
    <col min="11780" max="11780" width="31.25" style="23" customWidth="1"/>
    <col min="11781" max="11781" width="9" style="23" customWidth="1"/>
    <col min="11782" max="11782" width="8.5" style="23" customWidth="1"/>
    <col min="11783" max="11783" width="10.5" style="23" customWidth="1"/>
    <col min="11784" max="11784" width="11.625" style="23" customWidth="1"/>
    <col min="11785" max="11786" width="0" style="23" hidden="1" customWidth="1"/>
    <col min="11787" max="12032" width="9" style="23"/>
    <col min="12033" max="12033" width="0.5" style="23" customWidth="1"/>
    <col min="12034" max="12034" width="5.25" style="23" customWidth="1"/>
    <col min="12035" max="12035" width="14" style="23" customWidth="1"/>
    <col min="12036" max="12036" width="31.25" style="23" customWidth="1"/>
    <col min="12037" max="12037" width="9" style="23" customWidth="1"/>
    <col min="12038" max="12038" width="8.5" style="23" customWidth="1"/>
    <col min="12039" max="12039" width="10.5" style="23" customWidth="1"/>
    <col min="12040" max="12040" width="11.625" style="23" customWidth="1"/>
    <col min="12041" max="12042" width="0" style="23" hidden="1" customWidth="1"/>
    <col min="12043" max="12288" width="9" style="23"/>
    <col min="12289" max="12289" width="0.5" style="23" customWidth="1"/>
    <col min="12290" max="12290" width="5.25" style="23" customWidth="1"/>
    <col min="12291" max="12291" width="14" style="23" customWidth="1"/>
    <col min="12292" max="12292" width="31.25" style="23" customWidth="1"/>
    <col min="12293" max="12293" width="9" style="23" customWidth="1"/>
    <col min="12294" max="12294" width="8.5" style="23" customWidth="1"/>
    <col min="12295" max="12295" width="10.5" style="23" customWidth="1"/>
    <col min="12296" max="12296" width="11.625" style="23" customWidth="1"/>
    <col min="12297" max="12298" width="0" style="23" hidden="1" customWidth="1"/>
    <col min="12299" max="12544" width="9" style="23"/>
    <col min="12545" max="12545" width="0.5" style="23" customWidth="1"/>
    <col min="12546" max="12546" width="5.25" style="23" customWidth="1"/>
    <col min="12547" max="12547" width="14" style="23" customWidth="1"/>
    <col min="12548" max="12548" width="31.25" style="23" customWidth="1"/>
    <col min="12549" max="12549" width="9" style="23" customWidth="1"/>
    <col min="12550" max="12550" width="8.5" style="23" customWidth="1"/>
    <col min="12551" max="12551" width="10.5" style="23" customWidth="1"/>
    <col min="12552" max="12552" width="11.625" style="23" customWidth="1"/>
    <col min="12553" max="12554" width="0" style="23" hidden="1" customWidth="1"/>
    <col min="12555" max="12800" width="9" style="23"/>
    <col min="12801" max="12801" width="0.5" style="23" customWidth="1"/>
    <col min="12802" max="12802" width="5.25" style="23" customWidth="1"/>
    <col min="12803" max="12803" width="14" style="23" customWidth="1"/>
    <col min="12804" max="12804" width="31.25" style="23" customWidth="1"/>
    <col min="12805" max="12805" width="9" style="23" customWidth="1"/>
    <col min="12806" max="12806" width="8.5" style="23" customWidth="1"/>
    <col min="12807" max="12807" width="10.5" style="23" customWidth="1"/>
    <col min="12808" max="12808" width="11.625" style="23" customWidth="1"/>
    <col min="12809" max="12810" width="0" style="23" hidden="1" customWidth="1"/>
    <col min="12811" max="13056" width="9" style="23"/>
    <col min="13057" max="13057" width="0.5" style="23" customWidth="1"/>
    <col min="13058" max="13058" width="5.25" style="23" customWidth="1"/>
    <col min="13059" max="13059" width="14" style="23" customWidth="1"/>
    <col min="13060" max="13060" width="31.25" style="23" customWidth="1"/>
    <col min="13061" max="13061" width="9" style="23" customWidth="1"/>
    <col min="13062" max="13062" width="8.5" style="23" customWidth="1"/>
    <col min="13063" max="13063" width="10.5" style="23" customWidth="1"/>
    <col min="13064" max="13064" width="11.625" style="23" customWidth="1"/>
    <col min="13065" max="13066" width="0" style="23" hidden="1" customWidth="1"/>
    <col min="13067" max="13312" width="9" style="23"/>
    <col min="13313" max="13313" width="0.5" style="23" customWidth="1"/>
    <col min="13314" max="13314" width="5.25" style="23" customWidth="1"/>
    <col min="13315" max="13315" width="14" style="23" customWidth="1"/>
    <col min="13316" max="13316" width="31.25" style="23" customWidth="1"/>
    <col min="13317" max="13317" width="9" style="23" customWidth="1"/>
    <col min="13318" max="13318" width="8.5" style="23" customWidth="1"/>
    <col min="13319" max="13319" width="10.5" style="23" customWidth="1"/>
    <col min="13320" max="13320" width="11.625" style="23" customWidth="1"/>
    <col min="13321" max="13322" width="0" style="23" hidden="1" customWidth="1"/>
    <col min="13323" max="13568" width="9" style="23"/>
    <col min="13569" max="13569" width="0.5" style="23" customWidth="1"/>
    <col min="13570" max="13570" width="5.25" style="23" customWidth="1"/>
    <col min="13571" max="13571" width="14" style="23" customWidth="1"/>
    <col min="13572" max="13572" width="31.25" style="23" customWidth="1"/>
    <col min="13573" max="13573" width="9" style="23" customWidth="1"/>
    <col min="13574" max="13574" width="8.5" style="23" customWidth="1"/>
    <col min="13575" max="13575" width="10.5" style="23" customWidth="1"/>
    <col min="13576" max="13576" width="11.625" style="23" customWidth="1"/>
    <col min="13577" max="13578" width="0" style="23" hidden="1" customWidth="1"/>
    <col min="13579" max="13824" width="9" style="23"/>
    <col min="13825" max="13825" width="0.5" style="23" customWidth="1"/>
    <col min="13826" max="13826" width="5.25" style="23" customWidth="1"/>
    <col min="13827" max="13827" width="14" style="23" customWidth="1"/>
    <col min="13828" max="13828" width="31.25" style="23" customWidth="1"/>
    <col min="13829" max="13829" width="9" style="23" customWidth="1"/>
    <col min="13830" max="13830" width="8.5" style="23" customWidth="1"/>
    <col min="13831" max="13831" width="10.5" style="23" customWidth="1"/>
    <col min="13832" max="13832" width="11.625" style="23" customWidth="1"/>
    <col min="13833" max="13834" width="0" style="23" hidden="1" customWidth="1"/>
    <col min="13835" max="14080" width="9" style="23"/>
    <col min="14081" max="14081" width="0.5" style="23" customWidth="1"/>
    <col min="14082" max="14082" width="5.25" style="23" customWidth="1"/>
    <col min="14083" max="14083" width="14" style="23" customWidth="1"/>
    <col min="14084" max="14084" width="31.25" style="23" customWidth="1"/>
    <col min="14085" max="14085" width="9" style="23" customWidth="1"/>
    <col min="14086" max="14086" width="8.5" style="23" customWidth="1"/>
    <col min="14087" max="14087" width="10.5" style="23" customWidth="1"/>
    <col min="14088" max="14088" width="11.625" style="23" customWidth="1"/>
    <col min="14089" max="14090" width="0" style="23" hidden="1" customWidth="1"/>
    <col min="14091" max="14336" width="9" style="23"/>
    <col min="14337" max="14337" width="0.5" style="23" customWidth="1"/>
    <col min="14338" max="14338" width="5.25" style="23" customWidth="1"/>
    <col min="14339" max="14339" width="14" style="23" customWidth="1"/>
    <col min="14340" max="14340" width="31.25" style="23" customWidth="1"/>
    <col min="14341" max="14341" width="9" style="23" customWidth="1"/>
    <col min="14342" max="14342" width="8.5" style="23" customWidth="1"/>
    <col min="14343" max="14343" width="10.5" style="23" customWidth="1"/>
    <col min="14344" max="14344" width="11.625" style="23" customWidth="1"/>
    <col min="14345" max="14346" width="0" style="23" hidden="1" customWidth="1"/>
    <col min="14347" max="14592" width="9" style="23"/>
    <col min="14593" max="14593" width="0.5" style="23" customWidth="1"/>
    <col min="14594" max="14594" width="5.25" style="23" customWidth="1"/>
    <col min="14595" max="14595" width="14" style="23" customWidth="1"/>
    <col min="14596" max="14596" width="31.25" style="23" customWidth="1"/>
    <col min="14597" max="14597" width="9" style="23" customWidth="1"/>
    <col min="14598" max="14598" width="8.5" style="23" customWidth="1"/>
    <col min="14599" max="14599" width="10.5" style="23" customWidth="1"/>
    <col min="14600" max="14600" width="11.625" style="23" customWidth="1"/>
    <col min="14601" max="14602" width="0" style="23" hidden="1" customWidth="1"/>
    <col min="14603" max="14848" width="9" style="23"/>
    <col min="14849" max="14849" width="0.5" style="23" customWidth="1"/>
    <col min="14850" max="14850" width="5.25" style="23" customWidth="1"/>
    <col min="14851" max="14851" width="14" style="23" customWidth="1"/>
    <col min="14852" max="14852" width="31.25" style="23" customWidth="1"/>
    <col min="14853" max="14853" width="9" style="23" customWidth="1"/>
    <col min="14854" max="14854" width="8.5" style="23" customWidth="1"/>
    <col min="14855" max="14855" width="10.5" style="23" customWidth="1"/>
    <col min="14856" max="14856" width="11.625" style="23" customWidth="1"/>
    <col min="14857" max="14858" width="0" style="23" hidden="1" customWidth="1"/>
    <col min="14859" max="15104" width="9" style="23"/>
    <col min="15105" max="15105" width="0.5" style="23" customWidth="1"/>
    <col min="15106" max="15106" width="5.25" style="23" customWidth="1"/>
    <col min="15107" max="15107" width="14" style="23" customWidth="1"/>
    <col min="15108" max="15108" width="31.25" style="23" customWidth="1"/>
    <col min="15109" max="15109" width="9" style="23" customWidth="1"/>
    <col min="15110" max="15110" width="8.5" style="23" customWidth="1"/>
    <col min="15111" max="15111" width="10.5" style="23" customWidth="1"/>
    <col min="15112" max="15112" width="11.625" style="23" customWidth="1"/>
    <col min="15113" max="15114" width="0" style="23" hidden="1" customWidth="1"/>
    <col min="15115" max="15360" width="9" style="23"/>
    <col min="15361" max="15361" width="0.5" style="23" customWidth="1"/>
    <col min="15362" max="15362" width="5.25" style="23" customWidth="1"/>
    <col min="15363" max="15363" width="14" style="23" customWidth="1"/>
    <col min="15364" max="15364" width="31.25" style="23" customWidth="1"/>
    <col min="15365" max="15365" width="9" style="23" customWidth="1"/>
    <col min="15366" max="15366" width="8.5" style="23" customWidth="1"/>
    <col min="15367" max="15367" width="10.5" style="23" customWidth="1"/>
    <col min="15368" max="15368" width="11.625" style="23" customWidth="1"/>
    <col min="15369" max="15370" width="0" style="23" hidden="1" customWidth="1"/>
    <col min="15371" max="15616" width="9" style="23"/>
    <col min="15617" max="15617" width="0.5" style="23" customWidth="1"/>
    <col min="15618" max="15618" width="5.25" style="23" customWidth="1"/>
    <col min="15619" max="15619" width="14" style="23" customWidth="1"/>
    <col min="15620" max="15620" width="31.25" style="23" customWidth="1"/>
    <col min="15621" max="15621" width="9" style="23" customWidth="1"/>
    <col min="15622" max="15622" width="8.5" style="23" customWidth="1"/>
    <col min="15623" max="15623" width="10.5" style="23" customWidth="1"/>
    <col min="15624" max="15624" width="11.625" style="23" customWidth="1"/>
    <col min="15625" max="15626" width="0" style="23" hidden="1" customWidth="1"/>
    <col min="15627" max="15872" width="9" style="23"/>
    <col min="15873" max="15873" width="0.5" style="23" customWidth="1"/>
    <col min="15874" max="15874" width="5.25" style="23" customWidth="1"/>
    <col min="15875" max="15875" width="14" style="23" customWidth="1"/>
    <col min="15876" max="15876" width="31.25" style="23" customWidth="1"/>
    <col min="15877" max="15877" width="9" style="23" customWidth="1"/>
    <col min="15878" max="15878" width="8.5" style="23" customWidth="1"/>
    <col min="15879" max="15879" width="10.5" style="23" customWidth="1"/>
    <col min="15880" max="15880" width="11.625" style="23" customWidth="1"/>
    <col min="15881" max="15882" width="0" style="23" hidden="1" customWidth="1"/>
    <col min="15883" max="16128" width="9" style="23"/>
    <col min="16129" max="16129" width="0.5" style="23" customWidth="1"/>
    <col min="16130" max="16130" width="5.25" style="23" customWidth="1"/>
    <col min="16131" max="16131" width="14" style="23" customWidth="1"/>
    <col min="16132" max="16132" width="31.25" style="23" customWidth="1"/>
    <col min="16133" max="16133" width="9" style="23" customWidth="1"/>
    <col min="16134" max="16134" width="8.5" style="23" customWidth="1"/>
    <col min="16135" max="16135" width="10.5" style="23" customWidth="1"/>
    <col min="16136" max="16136" width="11.625" style="23" customWidth="1"/>
    <col min="16137" max="16138" width="0" style="23" hidden="1" customWidth="1"/>
    <col min="16139" max="16384" width="9" style="23"/>
  </cols>
  <sheetData>
    <row r="1" spans="2:9" s="21" customFormat="1" ht="20.25" customHeight="1" x14ac:dyDescent="0.25">
      <c r="B1" s="101" t="s">
        <v>0</v>
      </c>
      <c r="C1" s="101"/>
      <c r="D1" s="101"/>
      <c r="E1" s="101"/>
      <c r="F1" s="102"/>
      <c r="G1" s="102"/>
      <c r="H1" s="102"/>
    </row>
    <row r="2" spans="2:9" s="21" customFormat="1" ht="15" customHeight="1" x14ac:dyDescent="0.2">
      <c r="B2" s="101" t="s">
        <v>1</v>
      </c>
      <c r="C2" s="101"/>
      <c r="D2" s="101"/>
      <c r="E2" s="101"/>
      <c r="F2" s="103"/>
      <c r="G2" s="103"/>
      <c r="H2" s="103"/>
    </row>
    <row r="3" spans="2:9" ht="8.4499999999999993" customHeight="1" x14ac:dyDescent="0.2">
      <c r="B3" s="22"/>
      <c r="C3" s="22"/>
      <c r="D3" s="22"/>
      <c r="E3" s="22"/>
      <c r="F3" s="103"/>
      <c r="G3" s="103"/>
      <c r="H3" s="103"/>
    </row>
    <row r="4" spans="2:9" ht="1.1499999999999999" customHeight="1" x14ac:dyDescent="0.2">
      <c r="B4" s="104"/>
      <c r="C4" s="104"/>
      <c r="D4" s="104"/>
      <c r="E4" s="104"/>
      <c r="F4" s="96"/>
      <c r="G4" s="96"/>
      <c r="H4" s="96"/>
    </row>
    <row r="5" spans="2:9" ht="18.2" customHeight="1" x14ac:dyDescent="0.2">
      <c r="B5" s="95" t="s">
        <v>72</v>
      </c>
      <c r="C5" s="95"/>
      <c r="D5" s="95"/>
      <c r="E5" s="95"/>
      <c r="F5" s="95"/>
      <c r="G5" s="95"/>
      <c r="H5" s="95"/>
    </row>
    <row r="6" spans="2:9" ht="35.25" customHeight="1" x14ac:dyDescent="0.2">
      <c r="B6" s="96" t="s">
        <v>85</v>
      </c>
      <c r="C6" s="95"/>
      <c r="D6" s="95"/>
      <c r="E6" s="95"/>
      <c r="F6" s="95"/>
      <c r="G6" s="95"/>
      <c r="H6" s="95"/>
    </row>
    <row r="7" spans="2:9" ht="13.15" customHeight="1" x14ac:dyDescent="0.2">
      <c r="B7" s="97"/>
      <c r="C7" s="97"/>
      <c r="D7" s="97"/>
      <c r="E7" s="97"/>
      <c r="F7" s="97"/>
      <c r="G7" s="97"/>
      <c r="H7" s="97"/>
    </row>
    <row r="8" spans="2:9" ht="86.65" customHeight="1" x14ac:dyDescent="0.2">
      <c r="B8" s="98" t="s">
        <v>84</v>
      </c>
      <c r="C8" s="98"/>
      <c r="D8" s="98"/>
      <c r="E8" s="98"/>
      <c r="F8" s="98"/>
      <c r="G8" s="98"/>
      <c r="H8" s="98"/>
    </row>
    <row r="9" spans="2:9" ht="19.5" customHeight="1" x14ac:dyDescent="0.2">
      <c r="B9" s="24"/>
      <c r="C9" s="24"/>
      <c r="D9" s="24"/>
      <c r="E9" s="24"/>
      <c r="F9" s="24"/>
      <c r="G9" s="99" t="s">
        <v>2</v>
      </c>
      <c r="H9" s="99"/>
    </row>
    <row r="10" spans="2:9" ht="69" customHeight="1" x14ac:dyDescent="0.2">
      <c r="B10" s="25" t="s">
        <v>3</v>
      </c>
      <c r="C10" s="100" t="s">
        <v>4</v>
      </c>
      <c r="D10" s="100"/>
      <c r="E10" s="25" t="s">
        <v>5</v>
      </c>
      <c r="F10" s="25" t="s">
        <v>74</v>
      </c>
      <c r="G10" s="25" t="s">
        <v>6</v>
      </c>
      <c r="H10" s="26" t="s">
        <v>7</v>
      </c>
    </row>
    <row r="11" spans="2:9" ht="22.15" customHeight="1" x14ac:dyDescent="0.2">
      <c r="B11" s="27">
        <v>1</v>
      </c>
      <c r="C11" s="93">
        <v>2</v>
      </c>
      <c r="D11" s="93"/>
      <c r="E11" s="27">
        <v>3</v>
      </c>
      <c r="F11" s="27">
        <v>4</v>
      </c>
      <c r="G11" s="27" t="s">
        <v>73</v>
      </c>
      <c r="H11" s="28">
        <v>6</v>
      </c>
    </row>
    <row r="12" spans="2:9" ht="22.15" customHeight="1" x14ac:dyDescent="0.2">
      <c r="B12" s="29"/>
      <c r="C12" s="94" t="s">
        <v>8</v>
      </c>
      <c r="D12" s="94"/>
      <c r="E12" s="29"/>
      <c r="F12" s="29"/>
      <c r="G12" s="30"/>
      <c r="H12" s="31"/>
    </row>
    <row r="13" spans="2:9" ht="21.75" customHeight="1" x14ac:dyDescent="0.2">
      <c r="B13" s="4" t="s">
        <v>9</v>
      </c>
      <c r="C13" s="74" t="s">
        <v>10</v>
      </c>
      <c r="D13" s="74"/>
      <c r="E13" s="32"/>
      <c r="F13" s="32"/>
      <c r="G13" s="33"/>
      <c r="H13" s="34"/>
    </row>
    <row r="14" spans="2:9" ht="21.75" customHeight="1" x14ac:dyDescent="0.2">
      <c r="B14" s="4" t="s">
        <v>11</v>
      </c>
      <c r="C14" s="74" t="s">
        <v>12</v>
      </c>
      <c r="D14" s="74"/>
      <c r="E14" s="3">
        <f>E15+E20</f>
        <v>2246</v>
      </c>
      <c r="F14" s="3">
        <f>F15+F20</f>
        <v>596.4</v>
      </c>
      <c r="G14" s="3">
        <f t="shared" ref="G14:H14" si="0">G15+G20</f>
        <v>176.16</v>
      </c>
      <c r="H14" s="3">
        <f t="shared" si="0"/>
        <v>379.4</v>
      </c>
      <c r="I14" s="23">
        <f>I19+I20</f>
        <v>729.59999999999991</v>
      </c>
    </row>
    <row r="15" spans="2:9" ht="21.75" customHeight="1" x14ac:dyDescent="0.2">
      <c r="B15" s="4">
        <v>1</v>
      </c>
      <c r="C15" s="74" t="s">
        <v>13</v>
      </c>
      <c r="D15" s="74"/>
      <c r="E15" s="3">
        <f>E16+E18</f>
        <v>530</v>
      </c>
      <c r="F15" s="3">
        <f>F16+F18</f>
        <v>175.8</v>
      </c>
      <c r="G15" s="3">
        <f t="shared" ref="G15:H15" si="1">G16+G18</f>
        <v>176.16</v>
      </c>
      <c r="H15" s="3">
        <f t="shared" si="1"/>
        <v>379.4</v>
      </c>
    </row>
    <row r="16" spans="2:9" ht="21.75" customHeight="1" x14ac:dyDescent="0.2">
      <c r="B16" s="4">
        <v>1.1000000000000001</v>
      </c>
      <c r="C16" s="74" t="s">
        <v>14</v>
      </c>
      <c r="D16" s="74"/>
      <c r="E16" s="3">
        <f>E17</f>
        <v>30</v>
      </c>
      <c r="F16" s="3">
        <f>F17</f>
        <v>45</v>
      </c>
      <c r="G16" s="3">
        <f t="shared" ref="G16:H16" si="2">G17</f>
        <v>150</v>
      </c>
      <c r="H16" s="3">
        <f t="shared" si="2"/>
        <v>300</v>
      </c>
      <c r="I16" s="35"/>
    </row>
    <row r="17" spans="2:15" ht="21.75" customHeight="1" x14ac:dyDescent="0.2">
      <c r="B17" s="4"/>
      <c r="C17" s="75" t="s">
        <v>15</v>
      </c>
      <c r="D17" s="75"/>
      <c r="E17" s="2">
        <v>30</v>
      </c>
      <c r="F17" s="2">
        <v>45</v>
      </c>
      <c r="G17" s="2">
        <f>F17/E17*100</f>
        <v>150</v>
      </c>
      <c r="H17" s="2">
        <f>45/15*100</f>
        <v>300</v>
      </c>
    </row>
    <row r="18" spans="2:15" ht="21.75" customHeight="1" x14ac:dyDescent="0.2">
      <c r="B18" s="4">
        <v>1.2</v>
      </c>
      <c r="C18" s="74" t="s">
        <v>16</v>
      </c>
      <c r="D18" s="74"/>
      <c r="E18" s="3">
        <f>E19</f>
        <v>500</v>
      </c>
      <c r="F18" s="3">
        <f>F19</f>
        <v>130.80000000000001</v>
      </c>
      <c r="G18" s="3">
        <f t="shared" ref="G18:H18" si="3">G19</f>
        <v>26.16</v>
      </c>
      <c r="H18" s="3">
        <f t="shared" si="3"/>
        <v>79.400000000000006</v>
      </c>
    </row>
    <row r="19" spans="2:15" ht="21.75" customHeight="1" x14ac:dyDescent="0.2">
      <c r="B19" s="5" t="s">
        <v>17</v>
      </c>
      <c r="C19" s="75" t="s">
        <v>18</v>
      </c>
      <c r="D19" s="75"/>
      <c r="E19" s="2">
        <v>500</v>
      </c>
      <c r="F19" s="2">
        <v>130.80000000000001</v>
      </c>
      <c r="G19" s="36">
        <f>F19/E19*100</f>
        <v>26.16</v>
      </c>
      <c r="H19" s="2">
        <v>79.400000000000006</v>
      </c>
      <c r="I19" s="23">
        <v>165</v>
      </c>
    </row>
    <row r="20" spans="2:15" ht="21.75" customHeight="1" x14ac:dyDescent="0.2">
      <c r="B20" s="4">
        <v>2</v>
      </c>
      <c r="C20" s="74" t="s">
        <v>19</v>
      </c>
      <c r="D20" s="74"/>
      <c r="E20" s="3">
        <f>E21+E28+E33</f>
        <v>1716</v>
      </c>
      <c r="F20" s="3">
        <f>F21+F28+F33</f>
        <v>420.59999999999997</v>
      </c>
      <c r="G20" s="3"/>
      <c r="H20" s="3"/>
      <c r="I20" s="23">
        <f>I21+I28+I33</f>
        <v>564.59999999999991</v>
      </c>
    </row>
    <row r="21" spans="2:15" ht="21.75" customHeight="1" x14ac:dyDescent="0.2">
      <c r="B21" s="4">
        <v>2.1</v>
      </c>
      <c r="C21" s="74" t="s">
        <v>14</v>
      </c>
      <c r="D21" s="74"/>
      <c r="E21" s="3">
        <f>SUM(E22:E27)</f>
        <v>201</v>
      </c>
      <c r="F21" s="3">
        <f>SUM(F22:F27)</f>
        <v>61</v>
      </c>
      <c r="G21" s="3">
        <f t="shared" ref="G21:H21" si="4">SUM(G22:G27)</f>
        <v>40.666666666666664</v>
      </c>
      <c r="H21" s="3">
        <f t="shared" si="4"/>
        <v>66</v>
      </c>
      <c r="I21" s="23">
        <f>SUM(I22:I27)</f>
        <v>102.9</v>
      </c>
    </row>
    <row r="22" spans="2:15" ht="24" customHeight="1" x14ac:dyDescent="0.2">
      <c r="B22" s="5" t="s">
        <v>20</v>
      </c>
      <c r="C22" s="75" t="s">
        <v>21</v>
      </c>
      <c r="D22" s="75"/>
      <c r="E22" s="2">
        <v>7</v>
      </c>
      <c r="F22" s="37">
        <v>0</v>
      </c>
      <c r="G22" s="2"/>
      <c r="H22" s="2"/>
      <c r="I22" s="23">
        <v>0.9</v>
      </c>
    </row>
    <row r="23" spans="2:15" ht="21.75" customHeight="1" x14ac:dyDescent="0.2">
      <c r="B23" s="5" t="s">
        <v>22</v>
      </c>
      <c r="C23" s="75" t="s">
        <v>23</v>
      </c>
      <c r="D23" s="75"/>
      <c r="E23" s="2">
        <v>150</v>
      </c>
      <c r="F23" s="37">
        <v>61</v>
      </c>
      <c r="G23" s="2">
        <f>F23/E23*100</f>
        <v>40.666666666666664</v>
      </c>
      <c r="H23" s="2">
        <v>66</v>
      </c>
      <c r="I23" s="23">
        <v>92</v>
      </c>
    </row>
    <row r="24" spans="2:15" ht="21.75" customHeight="1" x14ac:dyDescent="0.2">
      <c r="B24" s="5" t="s">
        <v>24</v>
      </c>
      <c r="C24" s="75" t="s">
        <v>25</v>
      </c>
      <c r="D24" s="75"/>
      <c r="E24" s="2">
        <v>4</v>
      </c>
      <c r="F24" s="37">
        <v>0</v>
      </c>
      <c r="G24" s="2"/>
      <c r="H24" s="2"/>
    </row>
    <row r="25" spans="2:15" ht="21.75" customHeight="1" x14ac:dyDescent="0.2">
      <c r="B25" s="5" t="s">
        <v>26</v>
      </c>
      <c r="C25" s="75" t="s">
        <v>27</v>
      </c>
      <c r="D25" s="75"/>
      <c r="E25" s="2">
        <v>10</v>
      </c>
      <c r="F25" s="37">
        <v>0</v>
      </c>
      <c r="G25" s="2"/>
      <c r="H25" s="2"/>
    </row>
    <row r="26" spans="2:15" ht="32.25" customHeight="1" x14ac:dyDescent="0.2">
      <c r="B26" s="5" t="s">
        <v>28</v>
      </c>
      <c r="C26" s="75" t="s">
        <v>29</v>
      </c>
      <c r="D26" s="75"/>
      <c r="E26" s="2">
        <v>10</v>
      </c>
      <c r="F26" s="37">
        <v>0</v>
      </c>
      <c r="G26" s="2"/>
      <c r="H26" s="2"/>
    </row>
    <row r="27" spans="2:15" ht="21.75" customHeight="1" x14ac:dyDescent="0.2">
      <c r="B27" s="5" t="s">
        <v>30</v>
      </c>
      <c r="C27" s="75" t="s">
        <v>31</v>
      </c>
      <c r="D27" s="75"/>
      <c r="E27" s="2">
        <v>20</v>
      </c>
      <c r="F27" s="37">
        <v>0</v>
      </c>
      <c r="G27" s="2"/>
      <c r="H27" s="2"/>
      <c r="I27" s="23">
        <v>10</v>
      </c>
    </row>
    <row r="28" spans="2:15" ht="21.75" customHeight="1" x14ac:dyDescent="0.2">
      <c r="B28" s="4">
        <v>2.2000000000000002</v>
      </c>
      <c r="C28" s="74" t="s">
        <v>32</v>
      </c>
      <c r="D28" s="74"/>
      <c r="E28" s="3">
        <f>SUM(E29:E32)</f>
        <v>505</v>
      </c>
      <c r="F28" s="3">
        <f>SUM(F29:F32)</f>
        <v>189.39999999999998</v>
      </c>
      <c r="G28" s="38">
        <f>F28/E28*100</f>
        <v>37.504950495049499</v>
      </c>
      <c r="H28" s="3">
        <v>71.599999999999994</v>
      </c>
      <c r="I28" s="23">
        <f>I29+I30</f>
        <v>163.89999999999998</v>
      </c>
    </row>
    <row r="29" spans="2:15" ht="28.5" customHeight="1" x14ac:dyDescent="0.2">
      <c r="B29" s="39" t="s">
        <v>33</v>
      </c>
      <c r="C29" s="87" t="s">
        <v>34</v>
      </c>
      <c r="D29" s="88"/>
      <c r="E29" s="40">
        <v>350</v>
      </c>
      <c r="F29" s="40">
        <v>167.7</v>
      </c>
      <c r="G29" s="40">
        <f>F29/E29*100</f>
        <v>47.914285714285711</v>
      </c>
      <c r="H29" s="40">
        <v>93.17</v>
      </c>
      <c r="I29" s="23">
        <v>90.1</v>
      </c>
    </row>
    <row r="30" spans="2:15" ht="27.75" customHeight="1" x14ac:dyDescent="0.2">
      <c r="B30" s="39" t="s">
        <v>35</v>
      </c>
      <c r="C30" s="41" t="s">
        <v>36</v>
      </c>
      <c r="D30" s="41"/>
      <c r="E30" s="40">
        <v>90</v>
      </c>
      <c r="F30" s="40">
        <v>0</v>
      </c>
      <c r="G30" s="40"/>
      <c r="H30" s="40"/>
      <c r="I30" s="23">
        <v>73.8</v>
      </c>
    </row>
    <row r="31" spans="2:15" ht="42" customHeight="1" x14ac:dyDescent="0.2">
      <c r="B31" s="39" t="s">
        <v>37</v>
      </c>
      <c r="C31" s="89" t="s">
        <v>38</v>
      </c>
      <c r="D31" s="90"/>
      <c r="E31" s="40">
        <v>5</v>
      </c>
      <c r="F31" s="40">
        <v>0</v>
      </c>
      <c r="G31" s="40"/>
      <c r="H31" s="40"/>
      <c r="J31" s="42"/>
      <c r="K31" s="43"/>
      <c r="L31" s="44"/>
      <c r="M31" s="44"/>
      <c r="N31" s="45"/>
      <c r="O31" s="45"/>
    </row>
    <row r="32" spans="2:15" ht="29.25" customHeight="1" x14ac:dyDescent="0.2">
      <c r="B32" s="39" t="s">
        <v>39</v>
      </c>
      <c r="C32" s="91" t="s">
        <v>40</v>
      </c>
      <c r="D32" s="92"/>
      <c r="E32" s="40">
        <v>60</v>
      </c>
      <c r="F32" s="40">
        <v>21.7</v>
      </c>
      <c r="G32" s="40">
        <f>F32/E32*100</f>
        <v>36.166666666666664</v>
      </c>
      <c r="H32" s="40">
        <v>50</v>
      </c>
      <c r="J32" s="42"/>
      <c r="K32" s="43"/>
      <c r="L32" s="44"/>
      <c r="M32" s="44"/>
      <c r="N32" s="45"/>
      <c r="O32" s="45"/>
    </row>
    <row r="33" spans="2:15" ht="21" customHeight="1" x14ac:dyDescent="0.2">
      <c r="B33" s="46">
        <v>2.2999999999999998</v>
      </c>
      <c r="C33" s="74" t="s">
        <v>16</v>
      </c>
      <c r="D33" s="74"/>
      <c r="E33" s="3">
        <f>SUM(E34:E37)</f>
        <v>1010</v>
      </c>
      <c r="F33" s="3">
        <f>SUM(F34:F37)</f>
        <v>170.2</v>
      </c>
      <c r="G33" s="3">
        <f>F33/E33*100</f>
        <v>16.85148514851485</v>
      </c>
      <c r="H33" s="3">
        <v>35.799999999999997</v>
      </c>
      <c r="I33" s="23">
        <f>I34+I35+I36</f>
        <v>297.8</v>
      </c>
      <c r="J33" s="42"/>
      <c r="K33" s="43"/>
      <c r="L33" s="44"/>
      <c r="M33" s="44"/>
      <c r="N33" s="45"/>
      <c r="O33" s="45"/>
    </row>
    <row r="34" spans="2:15" ht="21" customHeight="1" x14ac:dyDescent="0.2">
      <c r="B34" s="5" t="s">
        <v>41</v>
      </c>
      <c r="C34" s="75" t="s">
        <v>42</v>
      </c>
      <c r="D34" s="75"/>
      <c r="E34" s="2">
        <v>450</v>
      </c>
      <c r="F34" s="2">
        <v>80.2</v>
      </c>
      <c r="G34" s="2">
        <f>F34/E34*100</f>
        <v>17.822222222222223</v>
      </c>
      <c r="H34" s="2">
        <v>49.7</v>
      </c>
      <c r="I34" s="23">
        <v>161</v>
      </c>
      <c r="J34" s="42"/>
      <c r="K34" s="47"/>
      <c r="L34" s="44"/>
      <c r="M34" s="44"/>
      <c r="N34" s="44"/>
      <c r="O34" s="44"/>
    </row>
    <row r="35" spans="2:15" ht="21" customHeight="1" x14ac:dyDescent="0.2">
      <c r="B35" s="5" t="s">
        <v>43</v>
      </c>
      <c r="C35" s="75" t="s">
        <v>44</v>
      </c>
      <c r="D35" s="75"/>
      <c r="E35" s="2">
        <v>36</v>
      </c>
      <c r="F35" s="2">
        <v>1.3</v>
      </c>
      <c r="G35" s="2">
        <f t="shared" ref="G35:G37" si="5">F35/E35*100</f>
        <v>3.6111111111111116</v>
      </c>
      <c r="H35" s="2">
        <v>10.199999999999999</v>
      </c>
      <c r="I35" s="23">
        <v>12.8</v>
      </c>
      <c r="J35" s="42"/>
      <c r="K35" s="47"/>
      <c r="L35" s="44"/>
      <c r="M35" s="44"/>
      <c r="N35" s="44"/>
      <c r="O35" s="44"/>
    </row>
    <row r="36" spans="2:15" ht="21" customHeight="1" x14ac:dyDescent="0.2">
      <c r="B36" s="5" t="s">
        <v>45</v>
      </c>
      <c r="C36" s="75" t="s">
        <v>46</v>
      </c>
      <c r="D36" s="75"/>
      <c r="E36" s="2">
        <v>520</v>
      </c>
      <c r="F36" s="2">
        <v>59</v>
      </c>
      <c r="G36" s="2">
        <f t="shared" si="5"/>
        <v>11.346153846153847</v>
      </c>
      <c r="H36" s="2">
        <v>47.6</v>
      </c>
      <c r="I36" s="23">
        <v>124</v>
      </c>
    </row>
    <row r="37" spans="2:15" ht="28.5" customHeight="1" x14ac:dyDescent="0.2">
      <c r="B37" s="5" t="s">
        <v>47</v>
      </c>
      <c r="C37" s="75" t="s">
        <v>48</v>
      </c>
      <c r="D37" s="75"/>
      <c r="E37" s="2">
        <v>4</v>
      </c>
      <c r="F37" s="2">
        <v>29.7</v>
      </c>
      <c r="G37" s="2">
        <f t="shared" si="5"/>
        <v>742.5</v>
      </c>
      <c r="H37" s="2"/>
    </row>
    <row r="38" spans="2:15" ht="18.75" customHeight="1" x14ac:dyDescent="0.2">
      <c r="B38" s="4" t="s">
        <v>49</v>
      </c>
      <c r="C38" s="74" t="s">
        <v>50</v>
      </c>
      <c r="D38" s="74"/>
      <c r="E38" s="3">
        <f>E42</f>
        <v>994.9</v>
      </c>
      <c r="F38" s="3">
        <f t="shared" ref="F38:H38" si="6">F42</f>
        <v>490.2</v>
      </c>
      <c r="G38" s="3">
        <f t="shared" si="6"/>
        <v>245.21755037824431</v>
      </c>
      <c r="H38" s="3">
        <f t="shared" si="6"/>
        <v>212.4</v>
      </c>
    </row>
    <row r="39" spans="2:15" ht="18.75" customHeight="1" x14ac:dyDescent="0.2">
      <c r="B39" s="4">
        <v>1</v>
      </c>
      <c r="C39" s="74" t="s">
        <v>51</v>
      </c>
      <c r="D39" s="74"/>
      <c r="E39" s="3"/>
      <c r="F39" s="3"/>
      <c r="G39" s="3"/>
      <c r="H39" s="3"/>
    </row>
    <row r="40" spans="2:15" ht="18.75" customHeight="1" x14ac:dyDescent="0.2">
      <c r="B40" s="4"/>
      <c r="C40" s="75" t="s">
        <v>52</v>
      </c>
      <c r="D40" s="75"/>
      <c r="E40" s="2"/>
      <c r="F40" s="2"/>
      <c r="G40" s="2"/>
      <c r="H40" s="2"/>
    </row>
    <row r="41" spans="2:15" ht="18.75" customHeight="1" x14ac:dyDescent="0.2">
      <c r="B41" s="4"/>
      <c r="C41" s="75" t="s">
        <v>53</v>
      </c>
      <c r="D41" s="75"/>
      <c r="E41" s="3"/>
      <c r="F41" s="3"/>
      <c r="G41" s="3"/>
      <c r="H41" s="3"/>
    </row>
    <row r="42" spans="2:15" ht="18.75" customHeight="1" x14ac:dyDescent="0.2">
      <c r="B42" s="4">
        <v>2</v>
      </c>
      <c r="C42" s="74" t="s">
        <v>54</v>
      </c>
      <c r="D42" s="74"/>
      <c r="E42" s="3">
        <f>E43+E46+E49+E52</f>
        <v>994.9</v>
      </c>
      <c r="F42" s="3">
        <f>F43+F46+F49+F52</f>
        <v>490.2</v>
      </c>
      <c r="G42" s="3">
        <f t="shared" ref="G42:H42" si="7">G43+G46+G49+G52</f>
        <v>245.21755037824431</v>
      </c>
      <c r="H42" s="3">
        <f t="shared" si="7"/>
        <v>212.4</v>
      </c>
    </row>
    <row r="43" spans="2:15" ht="18.75" customHeight="1" x14ac:dyDescent="0.2">
      <c r="B43" s="4">
        <v>2.1</v>
      </c>
      <c r="C43" s="74" t="s">
        <v>14</v>
      </c>
      <c r="D43" s="74"/>
      <c r="E43" s="3">
        <f>E44</f>
        <v>107.9</v>
      </c>
      <c r="F43" s="3">
        <f>F44</f>
        <v>56.2</v>
      </c>
      <c r="G43" s="3">
        <f t="shared" ref="G43:H43" si="8">G44</f>
        <v>52.08526413345691</v>
      </c>
      <c r="H43" s="3">
        <f t="shared" si="8"/>
        <v>157</v>
      </c>
    </row>
    <row r="44" spans="2:15" ht="18.75" customHeight="1" x14ac:dyDescent="0.2">
      <c r="B44" s="5" t="s">
        <v>55</v>
      </c>
      <c r="C44" s="75" t="s">
        <v>52</v>
      </c>
      <c r="D44" s="75"/>
      <c r="E44" s="2">
        <v>107.9</v>
      </c>
      <c r="F44" s="2">
        <v>56.2</v>
      </c>
      <c r="G44" s="2">
        <f>F44/E44*100</f>
        <v>52.08526413345691</v>
      </c>
      <c r="H44" s="2">
        <v>157</v>
      </c>
      <c r="I44" s="23">
        <v>56.2</v>
      </c>
    </row>
    <row r="45" spans="2:15" ht="18.75" customHeight="1" x14ac:dyDescent="0.2">
      <c r="B45" s="5" t="s">
        <v>56</v>
      </c>
      <c r="C45" s="75" t="s">
        <v>57</v>
      </c>
      <c r="D45" s="75"/>
      <c r="E45" s="2"/>
      <c r="F45" s="2"/>
      <c r="G45" s="2"/>
      <c r="H45" s="2"/>
    </row>
    <row r="46" spans="2:15" ht="18.75" customHeight="1" x14ac:dyDescent="0.2">
      <c r="B46" s="4">
        <v>2.2000000000000002</v>
      </c>
      <c r="C46" s="74" t="s">
        <v>32</v>
      </c>
      <c r="D46" s="74"/>
      <c r="E46" s="3">
        <f>E47+E48</f>
        <v>188</v>
      </c>
      <c r="F46" s="3">
        <f>F47</f>
        <v>337</v>
      </c>
      <c r="G46" s="3">
        <f t="shared" ref="G46:H46" si="9">G47</f>
        <v>179.25531914893617</v>
      </c>
      <c r="H46" s="3">
        <f t="shared" si="9"/>
        <v>0</v>
      </c>
    </row>
    <row r="47" spans="2:15" ht="18.75" customHeight="1" x14ac:dyDescent="0.2">
      <c r="B47" s="5" t="s">
        <v>55</v>
      </c>
      <c r="C47" s="75" t="s">
        <v>58</v>
      </c>
      <c r="D47" s="75"/>
      <c r="E47" s="2">
        <v>188</v>
      </c>
      <c r="F47" s="2">
        <v>337</v>
      </c>
      <c r="G47" s="2">
        <f>F47/E47*100</f>
        <v>179.25531914893617</v>
      </c>
      <c r="H47" s="2">
        <v>0</v>
      </c>
    </row>
    <row r="48" spans="2:15" ht="18.75" customHeight="1" x14ac:dyDescent="0.2">
      <c r="B48" s="5" t="s">
        <v>56</v>
      </c>
      <c r="C48" s="75" t="s">
        <v>57</v>
      </c>
      <c r="D48" s="75"/>
      <c r="E48" s="2"/>
      <c r="F48" s="2"/>
      <c r="G48" s="2"/>
      <c r="H48" s="2"/>
    </row>
    <row r="49" spans="2:11" ht="18.75" customHeight="1" x14ac:dyDescent="0.2">
      <c r="B49" s="4">
        <v>2.2999999999999998</v>
      </c>
      <c r="C49" s="74" t="s">
        <v>16</v>
      </c>
      <c r="D49" s="74"/>
      <c r="E49" s="3">
        <f>E50+E51</f>
        <v>699</v>
      </c>
      <c r="F49" s="3">
        <f>F50</f>
        <v>97</v>
      </c>
      <c r="G49" s="3">
        <f t="shared" ref="G49:H49" si="10">G50</f>
        <v>13.876967095851217</v>
      </c>
      <c r="H49" s="3">
        <f t="shared" si="10"/>
        <v>55.4</v>
      </c>
      <c r="K49" s="48"/>
    </row>
    <row r="50" spans="2:11" ht="18.75" customHeight="1" x14ac:dyDescent="0.2">
      <c r="B50" s="5" t="s">
        <v>55</v>
      </c>
      <c r="C50" s="75" t="s">
        <v>58</v>
      </c>
      <c r="D50" s="75"/>
      <c r="E50" s="2">
        <v>699</v>
      </c>
      <c r="F50" s="2">
        <v>97</v>
      </c>
      <c r="G50" s="2">
        <f>F50/E50*100</f>
        <v>13.876967095851217</v>
      </c>
      <c r="H50" s="2">
        <v>55.4</v>
      </c>
    </row>
    <row r="51" spans="2:11" ht="18.75" customHeight="1" x14ac:dyDescent="0.2">
      <c r="B51" s="5" t="s">
        <v>56</v>
      </c>
      <c r="C51" s="75" t="s">
        <v>57</v>
      </c>
      <c r="D51" s="75"/>
      <c r="E51" s="49"/>
      <c r="F51" s="49"/>
      <c r="G51" s="49"/>
      <c r="H51" s="49"/>
    </row>
    <row r="52" spans="2:11" ht="18.75" hidden="1" customHeight="1" x14ac:dyDescent="0.2">
      <c r="B52" s="4"/>
      <c r="C52" s="74"/>
      <c r="D52" s="74"/>
      <c r="E52" s="3"/>
      <c r="F52" s="3"/>
      <c r="G52" s="3"/>
      <c r="H52" s="3"/>
    </row>
    <row r="53" spans="2:11" ht="18.75" hidden="1" customHeight="1" x14ac:dyDescent="0.2">
      <c r="B53" s="5"/>
      <c r="C53" s="75"/>
      <c r="D53" s="75"/>
      <c r="E53" s="2"/>
      <c r="F53" s="2"/>
      <c r="G53" s="2"/>
      <c r="H53" s="2"/>
    </row>
    <row r="54" spans="2:11" ht="18.75" hidden="1" customHeight="1" x14ac:dyDescent="0.2">
      <c r="B54" s="5"/>
      <c r="C54" s="75"/>
      <c r="D54" s="75"/>
      <c r="E54" s="2"/>
      <c r="F54" s="2"/>
      <c r="G54" s="2"/>
      <c r="H54" s="2"/>
    </row>
    <row r="55" spans="2:11" ht="18.75" hidden="1" customHeight="1" x14ac:dyDescent="0.2">
      <c r="B55" s="4">
        <v>2</v>
      </c>
      <c r="C55" s="74" t="s">
        <v>54</v>
      </c>
      <c r="D55" s="74"/>
      <c r="E55" s="32"/>
      <c r="F55" s="32"/>
      <c r="G55" s="33"/>
      <c r="H55" s="50"/>
    </row>
    <row r="56" spans="2:11" ht="18.75" hidden="1" customHeight="1" x14ac:dyDescent="0.2">
      <c r="B56" s="5" t="s">
        <v>55</v>
      </c>
      <c r="C56" s="75" t="s">
        <v>58</v>
      </c>
      <c r="D56" s="75"/>
      <c r="E56" s="51"/>
      <c r="F56" s="51"/>
      <c r="G56" s="52"/>
      <c r="H56" s="50"/>
    </row>
    <row r="57" spans="2:11" ht="18.75" hidden="1" customHeight="1" x14ac:dyDescent="0.2">
      <c r="B57" s="5" t="s">
        <v>56</v>
      </c>
      <c r="C57" s="75" t="s">
        <v>57</v>
      </c>
      <c r="D57" s="75"/>
      <c r="E57" s="51"/>
      <c r="F57" s="51"/>
      <c r="G57" s="52"/>
      <c r="H57" s="50"/>
    </row>
    <row r="58" spans="2:11" ht="18.75" customHeight="1" x14ac:dyDescent="0.2">
      <c r="B58" s="4" t="s">
        <v>59</v>
      </c>
      <c r="C58" s="74" t="s">
        <v>60</v>
      </c>
      <c r="D58" s="74"/>
      <c r="E58" s="3">
        <f>E59+E64</f>
        <v>1252.45</v>
      </c>
      <c r="F58" s="3">
        <f>F59+F64</f>
        <v>440.1</v>
      </c>
      <c r="G58" s="3"/>
      <c r="H58" s="53"/>
      <c r="I58" s="35">
        <f>I63+I64</f>
        <v>409.79999999999995</v>
      </c>
    </row>
    <row r="59" spans="2:11" ht="18.75" customHeight="1" x14ac:dyDescent="0.2">
      <c r="B59" s="4">
        <v>1</v>
      </c>
      <c r="C59" s="74" t="s">
        <v>13</v>
      </c>
      <c r="D59" s="74"/>
      <c r="E59" s="3">
        <f>E60+E62</f>
        <v>530</v>
      </c>
      <c r="F59" s="3">
        <f>F60+F62</f>
        <v>175.8</v>
      </c>
      <c r="G59" s="3">
        <f t="shared" ref="G59:H59" si="11">G60+G62</f>
        <v>176.16</v>
      </c>
      <c r="H59" s="3">
        <f t="shared" si="11"/>
        <v>379.4</v>
      </c>
    </row>
    <row r="60" spans="2:11" ht="18.75" customHeight="1" x14ac:dyDescent="0.2">
      <c r="B60" s="4" t="s">
        <v>17</v>
      </c>
      <c r="C60" s="74" t="s">
        <v>14</v>
      </c>
      <c r="D60" s="74"/>
      <c r="E60" s="3">
        <f>E61</f>
        <v>30</v>
      </c>
      <c r="F60" s="3">
        <f>F61</f>
        <v>45</v>
      </c>
      <c r="G60" s="3">
        <f t="shared" ref="G60:H60" si="12">G61</f>
        <v>150</v>
      </c>
      <c r="H60" s="3">
        <f t="shared" si="12"/>
        <v>300</v>
      </c>
    </row>
    <row r="61" spans="2:11" ht="18.75" customHeight="1" x14ac:dyDescent="0.2">
      <c r="B61" s="4"/>
      <c r="C61" s="75" t="s">
        <v>15</v>
      </c>
      <c r="D61" s="75"/>
      <c r="E61" s="37">
        <v>30</v>
      </c>
      <c r="F61" s="2">
        <f>F17</f>
        <v>45</v>
      </c>
      <c r="G61" s="2">
        <f>F61/E61*100</f>
        <v>150</v>
      </c>
      <c r="H61" s="2">
        <v>300</v>
      </c>
    </row>
    <row r="62" spans="2:11" ht="18.75" customHeight="1" x14ac:dyDescent="0.2">
      <c r="B62" s="4" t="s">
        <v>61</v>
      </c>
      <c r="C62" s="74" t="s">
        <v>16</v>
      </c>
      <c r="D62" s="74"/>
      <c r="E62" s="3">
        <f>E63</f>
        <v>500</v>
      </c>
      <c r="F62" s="3">
        <f>F63</f>
        <v>130.80000000000001</v>
      </c>
      <c r="G62" s="3">
        <f t="shared" ref="G62:H62" si="13">G63</f>
        <v>26.16</v>
      </c>
      <c r="H62" s="3">
        <f t="shared" si="13"/>
        <v>79.400000000000006</v>
      </c>
    </row>
    <row r="63" spans="2:11" ht="18.75" customHeight="1" x14ac:dyDescent="0.2">
      <c r="B63" s="4"/>
      <c r="C63" s="75" t="s">
        <v>18</v>
      </c>
      <c r="D63" s="75"/>
      <c r="E63" s="2">
        <v>500</v>
      </c>
      <c r="F63" s="2">
        <f>F19</f>
        <v>130.80000000000001</v>
      </c>
      <c r="G63" s="2">
        <f>F63/E63*100</f>
        <v>26.16</v>
      </c>
      <c r="H63" s="54">
        <v>79.400000000000006</v>
      </c>
      <c r="I63" s="23">
        <v>164.7</v>
      </c>
    </row>
    <row r="64" spans="2:11" ht="18.75" customHeight="1" x14ac:dyDescent="0.2">
      <c r="B64" s="4">
        <v>2</v>
      </c>
      <c r="C64" s="74" t="s">
        <v>19</v>
      </c>
      <c r="D64" s="74"/>
      <c r="E64" s="3">
        <f>E65+E72+E77+E81</f>
        <v>722.45</v>
      </c>
      <c r="F64" s="3">
        <f>F65+F72+F77+F81</f>
        <v>264.3</v>
      </c>
      <c r="G64" s="3">
        <f>G65+G72+G77+G81</f>
        <v>1733.6203108252948</v>
      </c>
      <c r="H64" s="3">
        <f>H65+H72+H77+H81</f>
        <v>329.9</v>
      </c>
      <c r="I64" s="35">
        <f>I65+I72+I77</f>
        <v>245.09999999999997</v>
      </c>
    </row>
    <row r="65" spans="2:12" ht="18.75" customHeight="1" x14ac:dyDescent="0.2">
      <c r="B65" s="4" t="s">
        <v>62</v>
      </c>
      <c r="C65" s="74" t="s">
        <v>14</v>
      </c>
      <c r="D65" s="74"/>
      <c r="E65" s="3">
        <f>SUM(E66:E71)</f>
        <v>93.100000000000009</v>
      </c>
      <c r="F65" s="3">
        <f>F67</f>
        <v>31</v>
      </c>
      <c r="G65" s="3">
        <f t="shared" ref="G65:J65" si="14">G67</f>
        <v>41.333333333333336</v>
      </c>
      <c r="H65" s="3">
        <f t="shared" si="14"/>
        <v>33</v>
      </c>
      <c r="I65" s="1">
        <f t="shared" si="14"/>
        <v>46</v>
      </c>
      <c r="J65" s="1">
        <f t="shared" si="14"/>
        <v>0</v>
      </c>
    </row>
    <row r="66" spans="2:12" ht="27" customHeight="1" x14ac:dyDescent="0.2">
      <c r="B66" s="5" t="s">
        <v>20</v>
      </c>
      <c r="C66" s="75" t="s">
        <v>21</v>
      </c>
      <c r="D66" s="75"/>
      <c r="E66" s="2">
        <v>0.7</v>
      </c>
      <c r="F66" s="2"/>
      <c r="G66" s="2"/>
      <c r="H66" s="54"/>
      <c r="I66" s="86">
        <v>0.5</v>
      </c>
      <c r="J66" s="79"/>
      <c r="K66" s="55"/>
      <c r="L66" s="56"/>
    </row>
    <row r="67" spans="2:12" ht="18.75" customHeight="1" x14ac:dyDescent="0.2">
      <c r="B67" s="5" t="s">
        <v>22</v>
      </c>
      <c r="C67" s="75" t="s">
        <v>23</v>
      </c>
      <c r="D67" s="75"/>
      <c r="E67" s="2">
        <v>75</v>
      </c>
      <c r="F67" s="2">
        <v>31</v>
      </c>
      <c r="G67" s="2">
        <f>F67/E67*100</f>
        <v>41.333333333333336</v>
      </c>
      <c r="H67" s="54">
        <v>33</v>
      </c>
      <c r="I67" s="79">
        <v>46</v>
      </c>
      <c r="J67" s="79"/>
      <c r="K67" s="55"/>
      <c r="L67" s="56"/>
    </row>
    <row r="68" spans="2:12" ht="18.75" customHeight="1" x14ac:dyDescent="0.2">
      <c r="B68" s="5" t="s">
        <v>24</v>
      </c>
      <c r="C68" s="75" t="s">
        <v>25</v>
      </c>
      <c r="D68" s="75"/>
      <c r="E68" s="2">
        <v>0.4</v>
      </c>
      <c r="F68" s="2"/>
      <c r="G68" s="2"/>
      <c r="H68" s="54"/>
      <c r="I68" s="79">
        <v>0.3</v>
      </c>
      <c r="J68" s="79"/>
      <c r="K68" s="55"/>
      <c r="L68" s="56"/>
    </row>
    <row r="69" spans="2:12" ht="19.5" customHeight="1" x14ac:dyDescent="0.2">
      <c r="B69" s="5" t="s">
        <v>26</v>
      </c>
      <c r="C69" s="75" t="s">
        <v>27</v>
      </c>
      <c r="D69" s="75"/>
      <c r="E69" s="2">
        <v>10</v>
      </c>
      <c r="F69" s="37"/>
      <c r="G69" s="2"/>
      <c r="H69" s="54"/>
      <c r="I69" s="79">
        <v>0.3</v>
      </c>
      <c r="J69" s="79"/>
      <c r="K69" s="55"/>
      <c r="L69" s="56"/>
    </row>
    <row r="70" spans="2:12" ht="32.25" customHeight="1" x14ac:dyDescent="0.2">
      <c r="B70" s="5" t="s">
        <v>28</v>
      </c>
      <c r="C70" s="75" t="s">
        <v>29</v>
      </c>
      <c r="D70" s="75"/>
      <c r="E70" s="2">
        <v>1</v>
      </c>
      <c r="F70" s="37"/>
      <c r="G70" s="2"/>
      <c r="H70" s="54"/>
      <c r="I70" s="79">
        <v>0.3</v>
      </c>
      <c r="J70" s="79"/>
      <c r="K70" s="55"/>
      <c r="L70" s="56"/>
    </row>
    <row r="71" spans="2:12" ht="18.75" customHeight="1" x14ac:dyDescent="0.2">
      <c r="B71" s="5" t="s">
        <v>30</v>
      </c>
      <c r="C71" s="75" t="s">
        <v>31</v>
      </c>
      <c r="D71" s="75"/>
      <c r="E71" s="37">
        <v>6</v>
      </c>
      <c r="F71" s="37"/>
      <c r="G71" s="2"/>
      <c r="H71" s="54"/>
      <c r="I71" s="79">
        <v>0.9</v>
      </c>
      <c r="J71" s="79"/>
      <c r="K71" s="55"/>
      <c r="L71" s="56"/>
    </row>
    <row r="72" spans="2:12" ht="18.75" customHeight="1" x14ac:dyDescent="0.2">
      <c r="B72" s="4" t="s">
        <v>63</v>
      </c>
      <c r="C72" s="82" t="s">
        <v>32</v>
      </c>
      <c r="D72" s="83"/>
      <c r="E72" s="57">
        <f>SUM(E73:E76)</f>
        <v>316.75</v>
      </c>
      <c r="F72" s="57">
        <f>SUM(F73:F76)</f>
        <v>133.4</v>
      </c>
      <c r="G72" s="57"/>
      <c r="H72" s="58"/>
      <c r="I72" s="79">
        <f>I73+I74</f>
        <v>94.6</v>
      </c>
      <c r="J72" s="79"/>
    </row>
    <row r="73" spans="2:12" ht="27.75" customHeight="1" x14ac:dyDescent="0.2">
      <c r="B73" s="39">
        <v>1</v>
      </c>
      <c r="C73" s="84" t="s">
        <v>34</v>
      </c>
      <c r="D73" s="85"/>
      <c r="E73" s="40">
        <v>262.5</v>
      </c>
      <c r="F73" s="40">
        <v>125.8</v>
      </c>
      <c r="G73" s="40">
        <f>F73/E73*100</f>
        <v>47.923809523809524</v>
      </c>
      <c r="H73" s="40"/>
      <c r="I73" s="79">
        <v>67.599999999999994</v>
      </c>
      <c r="J73" s="79"/>
    </row>
    <row r="74" spans="2:12" ht="19.5" customHeight="1" x14ac:dyDescent="0.2">
      <c r="B74" s="39">
        <v>2</v>
      </c>
      <c r="C74" s="59" t="s">
        <v>36</v>
      </c>
      <c r="D74" s="59"/>
      <c r="E74" s="40">
        <v>31.5</v>
      </c>
      <c r="F74" s="40"/>
      <c r="G74" s="40"/>
      <c r="H74" s="40"/>
      <c r="I74" s="79">
        <v>27</v>
      </c>
      <c r="J74" s="79"/>
    </row>
    <row r="75" spans="2:12" ht="42.75" customHeight="1" x14ac:dyDescent="0.2">
      <c r="B75" s="39">
        <v>3</v>
      </c>
      <c r="C75" s="77" t="s">
        <v>38</v>
      </c>
      <c r="D75" s="78"/>
      <c r="E75" s="40">
        <v>1.75</v>
      </c>
      <c r="F75" s="40"/>
      <c r="G75" s="40"/>
      <c r="H75" s="40"/>
      <c r="I75" s="79"/>
      <c r="J75" s="79"/>
    </row>
    <row r="76" spans="2:12" ht="30.75" customHeight="1" x14ac:dyDescent="0.2">
      <c r="B76" s="39">
        <v>4</v>
      </c>
      <c r="C76" s="80" t="s">
        <v>40</v>
      </c>
      <c r="D76" s="81"/>
      <c r="E76" s="40">
        <v>21</v>
      </c>
      <c r="F76" s="40">
        <v>7.6</v>
      </c>
      <c r="G76" s="40">
        <f>F76/E76*100</f>
        <v>36.19047619047619</v>
      </c>
      <c r="H76" s="40"/>
      <c r="I76" s="79"/>
      <c r="J76" s="79"/>
    </row>
    <row r="77" spans="2:12" ht="18.75" customHeight="1" x14ac:dyDescent="0.2">
      <c r="B77" s="4" t="s">
        <v>64</v>
      </c>
      <c r="C77" s="74" t="s">
        <v>16</v>
      </c>
      <c r="D77" s="74"/>
      <c r="E77" s="3">
        <f>SUM(E78:E81)</f>
        <v>311</v>
      </c>
      <c r="F77" s="3">
        <f>SUM(F78:F81)</f>
        <v>73.2</v>
      </c>
      <c r="G77" s="3">
        <f>F77/E77*100</f>
        <v>23.536977491961416</v>
      </c>
      <c r="H77" s="60">
        <v>79.8</v>
      </c>
      <c r="I77" s="61">
        <f>SUM(I78:I80)</f>
        <v>104.49999999999999</v>
      </c>
    </row>
    <row r="78" spans="2:12" ht="18.75" customHeight="1" x14ac:dyDescent="0.2">
      <c r="B78" s="5" t="s">
        <v>41</v>
      </c>
      <c r="C78" s="75" t="s">
        <v>42</v>
      </c>
      <c r="D78" s="75">
        <v>250</v>
      </c>
      <c r="E78" s="2">
        <v>225</v>
      </c>
      <c r="F78" s="2">
        <v>40.1</v>
      </c>
      <c r="G78" s="2" t="s">
        <v>83</v>
      </c>
      <c r="H78" s="2">
        <v>49.8</v>
      </c>
      <c r="I78" s="23">
        <v>80.599999999999994</v>
      </c>
    </row>
    <row r="79" spans="2:12" ht="18.75" customHeight="1" x14ac:dyDescent="0.2">
      <c r="B79" s="5" t="s">
        <v>43</v>
      </c>
      <c r="C79" s="75" t="s">
        <v>44</v>
      </c>
      <c r="D79" s="75">
        <v>10</v>
      </c>
      <c r="E79" s="2">
        <v>32.4</v>
      </c>
      <c r="F79" s="2">
        <v>0.5</v>
      </c>
      <c r="G79" s="2">
        <f t="shared" ref="G79:G81" si="15">F79/E79*100</f>
        <v>1.5432098765432101</v>
      </c>
      <c r="H79" s="2">
        <v>4.3</v>
      </c>
      <c r="I79" s="23">
        <v>11.6</v>
      </c>
    </row>
    <row r="80" spans="2:12" ht="18.75" customHeight="1" x14ac:dyDescent="0.2">
      <c r="B80" s="5" t="s">
        <v>45</v>
      </c>
      <c r="C80" s="75" t="s">
        <v>46</v>
      </c>
      <c r="D80" s="75"/>
      <c r="E80" s="2">
        <v>52</v>
      </c>
      <c r="F80" s="2">
        <v>5.9</v>
      </c>
      <c r="G80" s="2">
        <f t="shared" si="15"/>
        <v>11.346153846153847</v>
      </c>
      <c r="H80" s="2">
        <v>48</v>
      </c>
      <c r="I80" s="23">
        <v>12.3</v>
      </c>
    </row>
    <row r="81" spans="2:9" ht="30" customHeight="1" x14ac:dyDescent="0.2">
      <c r="B81" s="5" t="s">
        <v>47</v>
      </c>
      <c r="C81" s="75" t="str">
        <f>C37</f>
        <v>Phí khai thác sử dụng thông tin dữ liệu đo đạc bản đồ</v>
      </c>
      <c r="D81" s="75"/>
      <c r="E81" s="2">
        <v>1.6</v>
      </c>
      <c r="F81" s="3">
        <v>26.7</v>
      </c>
      <c r="G81" s="2">
        <f t="shared" si="15"/>
        <v>1668.75</v>
      </c>
      <c r="H81" s="2">
        <v>217.1</v>
      </c>
    </row>
    <row r="82" spans="2:9" ht="18.75" customHeight="1" x14ac:dyDescent="0.2">
      <c r="B82" s="4" t="s">
        <v>65</v>
      </c>
      <c r="C82" s="74" t="s">
        <v>66</v>
      </c>
      <c r="D82" s="74"/>
      <c r="E82" s="3">
        <f>E83</f>
        <v>35830.6</v>
      </c>
      <c r="F82" s="3">
        <f>F83</f>
        <v>5425.4999999999991</v>
      </c>
      <c r="G82" s="3"/>
      <c r="H82" s="3"/>
    </row>
    <row r="83" spans="2:9" ht="18.75" customHeight="1" x14ac:dyDescent="0.2">
      <c r="B83" s="4" t="s">
        <v>67</v>
      </c>
      <c r="C83" s="74" t="s">
        <v>68</v>
      </c>
      <c r="D83" s="74"/>
      <c r="E83" s="3">
        <f>E84</f>
        <v>35830.6</v>
      </c>
      <c r="F83" s="3">
        <f>F84</f>
        <v>5425.4999999999991</v>
      </c>
      <c r="G83" s="3"/>
      <c r="H83" s="3"/>
    </row>
    <row r="84" spans="2:9" ht="18.75" customHeight="1" x14ac:dyDescent="0.2">
      <c r="B84" s="4">
        <v>1</v>
      </c>
      <c r="C84" s="74" t="s">
        <v>54</v>
      </c>
      <c r="D84" s="74"/>
      <c r="E84" s="3">
        <f>E85+E88+E91+E94+E97</f>
        <v>35830.6</v>
      </c>
      <c r="F84" s="3">
        <f>F85+F88+F91+F94+F97</f>
        <v>5425.4999999999991</v>
      </c>
      <c r="G84" s="3"/>
      <c r="H84" s="3"/>
      <c r="I84" s="23">
        <f>I85+I88+I91+I98</f>
        <v>3976.9</v>
      </c>
    </row>
    <row r="85" spans="2:9" ht="18.75" customHeight="1" x14ac:dyDescent="0.2">
      <c r="B85" s="4" t="s">
        <v>17</v>
      </c>
      <c r="C85" s="74" t="s">
        <v>14</v>
      </c>
      <c r="D85" s="74"/>
      <c r="E85" s="3">
        <f>E86+E87</f>
        <v>13846</v>
      </c>
      <c r="F85" s="3">
        <f>F86+F87</f>
        <v>1599</v>
      </c>
      <c r="G85" s="3">
        <f t="shared" ref="G85:G93" si="16">F85/E85*100</f>
        <v>11.548461649573884</v>
      </c>
      <c r="H85" s="3">
        <v>205</v>
      </c>
      <c r="I85" s="23">
        <f>I86+I87</f>
        <v>1174</v>
      </c>
    </row>
    <row r="86" spans="2:9" ht="18.75" customHeight="1" x14ac:dyDescent="0.2">
      <c r="B86" s="5"/>
      <c r="C86" s="75" t="s">
        <v>58</v>
      </c>
      <c r="D86" s="75"/>
      <c r="E86" s="2">
        <v>6185</v>
      </c>
      <c r="F86" s="2">
        <v>1454</v>
      </c>
      <c r="G86" s="2">
        <f t="shared" si="16"/>
        <v>23.508488278092159</v>
      </c>
      <c r="H86" s="2">
        <v>132</v>
      </c>
      <c r="I86" s="23">
        <v>1124</v>
      </c>
    </row>
    <row r="87" spans="2:9" ht="18.75" customHeight="1" x14ac:dyDescent="0.2">
      <c r="B87" s="5"/>
      <c r="C87" s="75" t="s">
        <v>57</v>
      </c>
      <c r="D87" s="75"/>
      <c r="E87" s="2">
        <v>7661</v>
      </c>
      <c r="F87" s="2">
        <v>145</v>
      </c>
      <c r="G87" s="2">
        <f t="shared" si="16"/>
        <v>1.8927033024409345</v>
      </c>
      <c r="H87" s="2">
        <v>278</v>
      </c>
      <c r="I87" s="23">
        <v>50</v>
      </c>
    </row>
    <row r="88" spans="2:9" ht="18.75" customHeight="1" x14ac:dyDescent="0.2">
      <c r="B88" s="4" t="s">
        <v>61</v>
      </c>
      <c r="C88" s="74" t="s">
        <v>32</v>
      </c>
      <c r="D88" s="74"/>
      <c r="E88" s="3">
        <f>E89+E90</f>
        <v>2077</v>
      </c>
      <c r="F88" s="3">
        <f>F89+F90</f>
        <v>521.20000000000005</v>
      </c>
      <c r="G88" s="6">
        <f t="shared" si="16"/>
        <v>25.093885411651424</v>
      </c>
      <c r="H88" s="3">
        <v>169.9</v>
      </c>
      <c r="I88" s="23">
        <f>I89+I90</f>
        <v>421</v>
      </c>
    </row>
    <row r="89" spans="2:9" ht="18.75" customHeight="1" x14ac:dyDescent="0.2">
      <c r="B89" s="5"/>
      <c r="C89" s="75" t="s">
        <v>58</v>
      </c>
      <c r="D89" s="75"/>
      <c r="E89" s="7">
        <v>2045</v>
      </c>
      <c r="F89" s="7">
        <v>490</v>
      </c>
      <c r="G89" s="8">
        <f t="shared" si="16"/>
        <v>23.960880195599021</v>
      </c>
      <c r="H89" s="8">
        <v>138.1</v>
      </c>
      <c r="I89" s="23">
        <v>384</v>
      </c>
    </row>
    <row r="90" spans="2:9" ht="18.75" customHeight="1" x14ac:dyDescent="0.2">
      <c r="B90" s="5"/>
      <c r="C90" s="75" t="s">
        <v>57</v>
      </c>
      <c r="D90" s="75"/>
      <c r="E90" s="7">
        <v>32</v>
      </c>
      <c r="F90" s="7">
        <v>31.2</v>
      </c>
      <c r="G90" s="8">
        <f t="shared" si="16"/>
        <v>97.5</v>
      </c>
      <c r="H90" s="8">
        <v>201.7</v>
      </c>
      <c r="I90" s="23">
        <v>37</v>
      </c>
    </row>
    <row r="91" spans="2:9" ht="18.75" customHeight="1" x14ac:dyDescent="0.2">
      <c r="B91" s="4" t="s">
        <v>69</v>
      </c>
      <c r="C91" s="74" t="s">
        <v>16</v>
      </c>
      <c r="D91" s="74"/>
      <c r="E91" s="3">
        <f>E92+E93</f>
        <v>12595</v>
      </c>
      <c r="F91" s="3">
        <f>F92+F93</f>
        <v>2783.6</v>
      </c>
      <c r="G91" s="3">
        <f t="shared" si="16"/>
        <v>22.100833664152443</v>
      </c>
      <c r="H91" s="3">
        <v>128.69999999999999</v>
      </c>
      <c r="I91" s="23">
        <f>I92+I93</f>
        <v>1869.5</v>
      </c>
    </row>
    <row r="92" spans="2:9" ht="18.75" customHeight="1" x14ac:dyDescent="0.2">
      <c r="B92" s="5"/>
      <c r="C92" s="75" t="s">
        <v>58</v>
      </c>
      <c r="D92" s="75"/>
      <c r="E92" s="2">
        <v>10950</v>
      </c>
      <c r="F92" s="2">
        <v>2651.7</v>
      </c>
      <c r="G92" s="2">
        <f t="shared" si="16"/>
        <v>24.216438356164382</v>
      </c>
      <c r="H92" s="2">
        <f>152</f>
        <v>152</v>
      </c>
      <c r="I92" s="23">
        <v>1744.5</v>
      </c>
    </row>
    <row r="93" spans="2:9" ht="18.75" customHeight="1" x14ac:dyDescent="0.2">
      <c r="B93" s="5"/>
      <c r="C93" s="75" t="s">
        <v>57</v>
      </c>
      <c r="D93" s="75"/>
      <c r="E93" s="2">
        <v>1645</v>
      </c>
      <c r="F93" s="2">
        <v>131.9</v>
      </c>
      <c r="G93" s="2">
        <f t="shared" si="16"/>
        <v>8.0182370820668698</v>
      </c>
      <c r="H93" s="2">
        <v>105.5</v>
      </c>
      <c r="I93" s="23">
        <v>125</v>
      </c>
    </row>
    <row r="94" spans="2:9" ht="18.75" hidden="1" customHeight="1" x14ac:dyDescent="0.2">
      <c r="B94" s="4"/>
      <c r="C94" s="74"/>
      <c r="D94" s="74"/>
      <c r="E94" s="3"/>
      <c r="F94" s="3"/>
      <c r="G94" s="3"/>
      <c r="H94" s="3"/>
    </row>
    <row r="95" spans="2:9" ht="18.75" hidden="1" customHeight="1" x14ac:dyDescent="0.2">
      <c r="B95" s="5"/>
      <c r="C95" s="75"/>
      <c r="D95" s="75"/>
      <c r="E95" s="2"/>
      <c r="F95" s="2"/>
      <c r="G95" s="2"/>
      <c r="H95" s="2"/>
    </row>
    <row r="96" spans="2:9" ht="18.75" hidden="1" customHeight="1" x14ac:dyDescent="0.2">
      <c r="B96" s="5"/>
      <c r="C96" s="75"/>
      <c r="D96" s="75"/>
      <c r="E96" s="2"/>
      <c r="F96" s="2"/>
      <c r="G96" s="2"/>
      <c r="H96" s="2"/>
    </row>
    <row r="97" spans="2:9" ht="18.75" customHeight="1" x14ac:dyDescent="0.2">
      <c r="B97" s="4" t="s">
        <v>70</v>
      </c>
      <c r="C97" s="74" t="s">
        <v>71</v>
      </c>
      <c r="D97" s="74"/>
      <c r="E97" s="3">
        <f>E98+E99</f>
        <v>7312.6</v>
      </c>
      <c r="F97" s="3">
        <f>F98+F99</f>
        <v>521.69999999999993</v>
      </c>
      <c r="G97" s="9">
        <f>F97/E97*100</f>
        <v>7.134261411809752</v>
      </c>
      <c r="H97" s="3">
        <f>H98</f>
        <v>79.42</v>
      </c>
    </row>
    <row r="98" spans="2:9" ht="18.75" customHeight="1" x14ac:dyDescent="0.25">
      <c r="B98" s="5"/>
      <c r="C98" s="75" t="s">
        <v>58</v>
      </c>
      <c r="D98" s="75"/>
      <c r="E98" s="10">
        <v>2527</v>
      </c>
      <c r="F98" s="11">
        <v>432.9</v>
      </c>
      <c r="G98" s="11">
        <f>F98/E98*100</f>
        <v>17.130985358132172</v>
      </c>
      <c r="H98" s="11">
        <v>79.42</v>
      </c>
      <c r="I98" s="23">
        <v>512.4</v>
      </c>
    </row>
    <row r="99" spans="2:9" ht="18.75" customHeight="1" x14ac:dyDescent="0.25">
      <c r="B99" s="12"/>
      <c r="C99" s="76" t="s">
        <v>57</v>
      </c>
      <c r="D99" s="76"/>
      <c r="E99" s="13">
        <v>4785.6000000000004</v>
      </c>
      <c r="F99" s="14">
        <v>88.8</v>
      </c>
      <c r="G99" s="11">
        <f>F99/E99*100</f>
        <v>1.8555667001003009</v>
      </c>
      <c r="H99" s="14"/>
    </row>
    <row r="100" spans="2:9" ht="21.2" customHeight="1" x14ac:dyDescent="0.3">
      <c r="B100" s="15">
        <v>2</v>
      </c>
      <c r="C100" s="71" t="s">
        <v>75</v>
      </c>
      <c r="D100" s="71"/>
      <c r="E100" s="16">
        <f>E102</f>
        <v>2267</v>
      </c>
      <c r="F100" s="16">
        <f>F102</f>
        <v>0</v>
      </c>
      <c r="G100" s="62"/>
      <c r="H100" s="63"/>
      <c r="I100" s="64"/>
    </row>
    <row r="101" spans="2:9" ht="21.75" customHeight="1" x14ac:dyDescent="0.3">
      <c r="B101" s="15" t="s">
        <v>62</v>
      </c>
      <c r="C101" s="72" t="s">
        <v>76</v>
      </c>
      <c r="D101" s="72"/>
      <c r="E101" s="17"/>
      <c r="F101" s="62"/>
      <c r="G101" s="62"/>
      <c r="H101" s="63"/>
      <c r="I101" s="65"/>
    </row>
    <row r="102" spans="2:9" ht="18.75" x14ac:dyDescent="0.3">
      <c r="B102" s="15" t="s">
        <v>63</v>
      </c>
      <c r="C102" s="72" t="s">
        <v>82</v>
      </c>
      <c r="D102" s="72"/>
      <c r="E102" s="17">
        <v>2267</v>
      </c>
      <c r="F102" s="10">
        <v>0</v>
      </c>
      <c r="G102" s="66"/>
      <c r="H102" s="67"/>
      <c r="I102" s="65"/>
    </row>
    <row r="103" spans="2:9" ht="18.75" x14ac:dyDescent="0.3">
      <c r="B103" s="15">
        <v>3</v>
      </c>
      <c r="C103" s="71" t="s">
        <v>77</v>
      </c>
      <c r="D103" s="71"/>
      <c r="E103" s="16">
        <f>E104+E105</f>
        <v>110</v>
      </c>
      <c r="F103" s="62"/>
      <c r="G103" s="62"/>
      <c r="H103" s="63"/>
      <c r="I103" s="65"/>
    </row>
    <row r="104" spans="2:9" ht="46.5" customHeight="1" x14ac:dyDescent="0.3">
      <c r="B104" s="18" t="s">
        <v>78</v>
      </c>
      <c r="C104" s="72" t="s">
        <v>79</v>
      </c>
      <c r="D104" s="72">
        <v>30</v>
      </c>
      <c r="E104" s="10">
        <v>30</v>
      </c>
      <c r="F104" s="10">
        <v>0</v>
      </c>
      <c r="G104" s="66"/>
      <c r="H104" s="67"/>
      <c r="I104" s="65"/>
    </row>
    <row r="105" spans="2:9" ht="46.5" customHeight="1" x14ac:dyDescent="0.25">
      <c r="B105" s="19" t="s">
        <v>80</v>
      </c>
      <c r="C105" s="73" t="s">
        <v>81</v>
      </c>
      <c r="D105" s="73">
        <v>80</v>
      </c>
      <c r="E105" s="20">
        <v>80</v>
      </c>
      <c r="F105" s="20">
        <v>0</v>
      </c>
      <c r="G105" s="68"/>
      <c r="H105" s="69"/>
    </row>
  </sheetData>
  <mergeCells count="116">
    <mergeCell ref="B5:H5"/>
    <mergeCell ref="B6:H6"/>
    <mergeCell ref="B7:H7"/>
    <mergeCell ref="B8:H8"/>
    <mergeCell ref="G9:H9"/>
    <mergeCell ref="C10:D10"/>
    <mergeCell ref="B1:E1"/>
    <mergeCell ref="F1:H1"/>
    <mergeCell ref="B2:E2"/>
    <mergeCell ref="F2:H3"/>
    <mergeCell ref="B4:E4"/>
    <mergeCell ref="F4:H4"/>
    <mergeCell ref="C17:D17"/>
    <mergeCell ref="C18:D18"/>
    <mergeCell ref="C19:D19"/>
    <mergeCell ref="C20:D20"/>
    <mergeCell ref="C21:D21"/>
    <mergeCell ref="C22:D22"/>
    <mergeCell ref="C11:D11"/>
    <mergeCell ref="C12:D12"/>
    <mergeCell ref="C13:D13"/>
    <mergeCell ref="C14:D14"/>
    <mergeCell ref="C15:D15"/>
    <mergeCell ref="C16:D16"/>
    <mergeCell ref="C28:D28"/>
    <mergeCell ref="C29:D29"/>
    <mergeCell ref="C31:D31"/>
    <mergeCell ref="C32:D32"/>
    <mergeCell ref="C33:D33"/>
    <mergeCell ref="C34:D34"/>
    <mergeCell ref="C23:D23"/>
    <mergeCell ref="C24:D24"/>
    <mergeCell ref="C25:D25"/>
    <mergeCell ref="C26:D26"/>
    <mergeCell ref="C27:D27"/>
    <mergeCell ref="C41:D41"/>
    <mergeCell ref="C42:D42"/>
    <mergeCell ref="C43:D43"/>
    <mergeCell ref="C44:D44"/>
    <mergeCell ref="C45:D45"/>
    <mergeCell ref="C46:D46"/>
    <mergeCell ref="C35:D35"/>
    <mergeCell ref="C36:D36"/>
    <mergeCell ref="C37:D37"/>
    <mergeCell ref="C38:D38"/>
    <mergeCell ref="C39:D39"/>
    <mergeCell ref="C40:D40"/>
    <mergeCell ref="C53:D53"/>
    <mergeCell ref="C54:D54"/>
    <mergeCell ref="C55:D55"/>
    <mergeCell ref="C56:D56"/>
    <mergeCell ref="C57:D57"/>
    <mergeCell ref="C58:D58"/>
    <mergeCell ref="C47:D47"/>
    <mergeCell ref="C48:D48"/>
    <mergeCell ref="C49:D49"/>
    <mergeCell ref="C50:D50"/>
    <mergeCell ref="C51:D51"/>
    <mergeCell ref="C52:D52"/>
    <mergeCell ref="C65:D65"/>
    <mergeCell ref="C66:D66"/>
    <mergeCell ref="I66:J66"/>
    <mergeCell ref="C67:D67"/>
    <mergeCell ref="I67:J67"/>
    <mergeCell ref="C68:D68"/>
    <mergeCell ref="I68:J68"/>
    <mergeCell ref="C59:D59"/>
    <mergeCell ref="C60:D60"/>
    <mergeCell ref="C61:D61"/>
    <mergeCell ref="C62:D62"/>
    <mergeCell ref="C63:D63"/>
    <mergeCell ref="C64:D64"/>
    <mergeCell ref="C72:D72"/>
    <mergeCell ref="I72:J72"/>
    <mergeCell ref="C73:D73"/>
    <mergeCell ref="I73:J73"/>
    <mergeCell ref="I74:J74"/>
    <mergeCell ref="C69:D69"/>
    <mergeCell ref="I69:J69"/>
    <mergeCell ref="C70:D70"/>
    <mergeCell ref="I70:J70"/>
    <mergeCell ref="C71:D71"/>
    <mergeCell ref="I71:J71"/>
    <mergeCell ref="C79:D79"/>
    <mergeCell ref="C80:D80"/>
    <mergeCell ref="C81:D81"/>
    <mergeCell ref="C82:D82"/>
    <mergeCell ref="C83:D83"/>
    <mergeCell ref="C84:D84"/>
    <mergeCell ref="C75:D75"/>
    <mergeCell ref="I75:J75"/>
    <mergeCell ref="C76:D76"/>
    <mergeCell ref="I76:J76"/>
    <mergeCell ref="C77:D77"/>
    <mergeCell ref="C78:D78"/>
    <mergeCell ref="C91:D91"/>
    <mergeCell ref="C92:D92"/>
    <mergeCell ref="C93:D93"/>
    <mergeCell ref="C94:D94"/>
    <mergeCell ref="C95:D95"/>
    <mergeCell ref="C96:D96"/>
    <mergeCell ref="C85:D85"/>
    <mergeCell ref="C86:D86"/>
    <mergeCell ref="C87:D87"/>
    <mergeCell ref="C88:D88"/>
    <mergeCell ref="C89:D89"/>
    <mergeCell ref="C90:D90"/>
    <mergeCell ref="C100:D100"/>
    <mergeCell ref="C101:D101"/>
    <mergeCell ref="C102:D102"/>
    <mergeCell ref="C103:D103"/>
    <mergeCell ref="C104:D104"/>
    <mergeCell ref="C105:D105"/>
    <mergeCell ref="C97:D97"/>
    <mergeCell ref="C98:D98"/>
    <mergeCell ref="C99:D99"/>
  </mergeCells>
  <pageMargins left="0.45" right="0.2" top="0.25" bottom="0.2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Tinh Tu Computer</dc:creator>
  <cp:lastModifiedBy>Tinh Tu Computer</cp:lastModifiedBy>
  <cp:lastPrinted>2024-04-17T03:37:12Z</cp:lastPrinted>
  <dcterms:created xsi:type="dcterms:W3CDTF">2024-04-16T08:05:44Z</dcterms:created>
  <dcterms:modified xsi:type="dcterms:W3CDTF">2024-04-17T03:37:16Z</dcterms:modified>
</cp:coreProperties>
</file>