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definedNames>
    <definedName name="_xlnm.Print_Area" localSheetId="0">Sheet1!$A$1:$F$28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6" i="1"/>
  <c r="D12" i="1" l="1"/>
  <c r="D10" i="1"/>
  <c r="D9" i="1"/>
  <c r="F10" i="1" l="1"/>
  <c r="F11" i="1"/>
  <c r="F9" i="1"/>
  <c r="F25" i="1"/>
  <c r="F24" i="1"/>
  <c r="F22" i="1"/>
  <c r="F21" i="1"/>
  <c r="F20" i="1"/>
  <c r="F18" i="1"/>
  <c r="F17" i="1"/>
  <c r="F16" i="1"/>
  <c r="F12" i="1"/>
  <c r="F7" i="1"/>
  <c r="F8" i="1" l="1"/>
  <c r="F27" i="1" s="1"/>
  <c r="F19" i="1"/>
  <c r="F23" i="1"/>
  <c r="F15" i="1"/>
  <c r="F14" i="1" s="1"/>
</calcChain>
</file>

<file path=xl/comments1.xml><?xml version="1.0" encoding="utf-8"?>
<comments xmlns="http://schemas.openxmlformats.org/spreadsheetml/2006/main">
  <authors>
    <author>Hằng_TNMT</author>
  </authors>
  <commentList>
    <comment ref="E12" authorId="0">
      <text>
        <r>
          <rPr>
            <b/>
            <sz val="9"/>
            <color indexed="81"/>
            <rFont val="Tahoma"/>
            <family val="2"/>
          </rPr>
          <t>Hằng_TNMT:</t>
        </r>
        <r>
          <rPr>
            <sz val="9"/>
            <color indexed="81"/>
            <rFont val="Tahoma"/>
            <family val="2"/>
          </rPr>
          <t xml:space="preserve">
Lương KS3 + KTV4
</t>
        </r>
      </text>
    </comment>
  </commentList>
</comments>
</file>

<file path=xl/sharedStrings.xml><?xml version="1.0" encoding="utf-8"?>
<sst xmlns="http://schemas.openxmlformats.org/spreadsheetml/2006/main" count="62" uniqueCount="47">
  <si>
    <t>STT</t>
  </si>
  <si>
    <t>Nội dung công việc</t>
  </si>
  <si>
    <t>Điều tra khảo sát thu thập thông tin tài liệu, số liệu</t>
  </si>
  <si>
    <t>a</t>
  </si>
  <si>
    <t>Phụ cấp lưu trú</t>
  </si>
  <si>
    <t>Ngày</t>
  </si>
  <si>
    <t>b</t>
  </si>
  <si>
    <t>Tiền phòng nghỉ (Khoán nghỉ)</t>
  </si>
  <si>
    <t>Đêm</t>
  </si>
  <si>
    <t>c</t>
  </si>
  <si>
    <t xml:space="preserve">Chi phí đi lại </t>
  </si>
  <si>
    <t>Người</t>
  </si>
  <si>
    <t>d</t>
  </si>
  <si>
    <t>Tổ chức hội thảo nghiệm thu</t>
  </si>
  <si>
    <t>Chi phí hội thảo thẩm định</t>
  </si>
  <si>
    <t>Tài liệu phục vụ hội thảo</t>
  </si>
  <si>
    <t>Quyển</t>
  </si>
  <si>
    <t>Chi phí đại biểu hội nghị</t>
  </si>
  <si>
    <t>Nước uống</t>
  </si>
  <si>
    <t>Hội nghị xét duyệt</t>
  </si>
  <si>
    <t>Tài liệu phục vụ hội nghị</t>
  </si>
  <si>
    <t>Hội nghị nghiệm thu sản phẩm</t>
  </si>
  <si>
    <t>Tổng cộng (Làm tròn)</t>
  </si>
  <si>
    <t>KHÁI TOÁN CHI PHÍ KHẢO SÁT LẬP DỰ TOÁN</t>
  </si>
  <si>
    <t>Xây dựng dự toán chi tiết</t>
  </si>
  <si>
    <t>Khối
 lượng</t>
  </si>
  <si>
    <t>Đv tính: đồng</t>
  </si>
  <si>
    <t xml:space="preserve">Đơn giá </t>
  </si>
  <si>
    <t>Thành tiền</t>
  </si>
  <si>
    <t>điều 6 TT 40/2017/TT-BTC</t>
  </si>
  <si>
    <t>điều 7 TT 40/2017/TT-BTC</t>
  </si>
  <si>
    <t>Công nhóm
2 (1KS3+1KTV4)</t>
  </si>
  <si>
    <t>11 quận huyện</t>
  </si>
  <si>
    <t>điều 8 TT 40/2017/TT-BTC</t>
  </si>
  <si>
    <t>2 nhóm mỗi nhóm gồm 1KS bậc 3 và 1 KTV bậc 4</t>
  </si>
  <si>
    <t>mỗi huyện 2 ngày khảo sát thu thập thông tin, chia 2 nhóm khảo sát</t>
  </si>
  <si>
    <t>Bằng chữ: Chín mươi lăm triệu, bảy trăm mười sáu nghìn đồng chẵn ./.</t>
  </si>
  <si>
    <t>nhóm 2 đi 6 huyện mỗi huyện 2 ngày = 12 ngày x 2 người</t>
  </si>
  <si>
    <t>nhóm 1 đi 5 huyện mỗi huyện 2 ngày = 10 ngày x 2 người</t>
  </si>
  <si>
    <t xml:space="preserve">Chi phí tổng hợp phân tích số liệu, lên báo cáo dự án </t>
  </si>
  <si>
    <t>Báo cáo</t>
  </si>
  <si>
    <t>Tổng hợp hoàn chỉnh dự án tổng quát (thuyết minh báo cáo dự án)</t>
  </si>
  <si>
    <t>Phụ lục 01</t>
  </si>
  <si>
    <t>Đơn vị
tính</t>
  </si>
  <si>
    <t>Công điều tra khảo sát (8 người * 11 ngày)</t>
  </si>
  <si>
    <t xml:space="preserve">XÂY DỰNG BẢNG GIÁ ĐẤT LẦN ĐẦU NĂM 2026 TRÊN ĐỊA BÀN TỈNH LẠNG SƠN </t>
  </si>
  <si>
    <t>(Kèm theo Quyết định số  371/QĐ-STNMT ngày  13 tháng 12 năm 2024 của Sở Tài nguyên 
và Môi trường)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</si>
</sst>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\$#,##0\ ;\(\$#,##0\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_(* #,##0_);_(* \(#,##0\);_(* &quot;-&quot;??_);_(@_)"/>
    <numFmt numFmtId="169" formatCode="_-* #,##0_-;\-* #,##0_-;_-* &quot;-&quot;_-;_-@_-"/>
    <numFmt numFmtId="170" formatCode="\$#,##0_);\(\$#,##0\)"/>
    <numFmt numFmtId="171" formatCode="#,###"/>
    <numFmt numFmtId="172" formatCode="#,##0\ &quot;$&quot;_);[Red]\(#,##0\ &quot;$&quot;\)"/>
    <numFmt numFmtId="173" formatCode="&quot;$&quot;###,0&quot;.&quot;00_);[Red]\(&quot;$&quot;###,0&quot;.&quot;00\)"/>
    <numFmt numFmtId="174" formatCode="0.0000;[Red]0.0000"/>
    <numFmt numFmtId="175" formatCode="#,##0.00\ &quot;F&quot;;[Red]\-#,##0.00\ &quot;F&quot;"/>
    <numFmt numFmtId="176" formatCode="_-* #,##0\ &quot;F&quot;_-;\-* #,##0\ &quot;F&quot;_-;_-* &quot;-&quot;\ &quot;F&quot;_-;_-@_-"/>
    <numFmt numFmtId="177" formatCode="#,##0\ &quot;F&quot;;[Red]\-#,##0\ &quot;F&quot;"/>
    <numFmt numFmtId="178" formatCode="#,##0.00\ &quot;F&quot;;\-#,##0.00\ &quot;F&quot;"/>
    <numFmt numFmtId="179" formatCode="0.000%"/>
    <numFmt numFmtId="180" formatCode="&quot;￥&quot;#,##0;&quot;￥&quot;\-#,##0"/>
    <numFmt numFmtId="181" formatCode="00.00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 * #,##0_ ;_ * \-#,##0_ ;_ * &quot;-&quot;_ ;_ @_ "/>
    <numFmt numFmtId="185" formatCode="_ * #,##0.00_ ;_ * \-#,##0.00_ ;_ * &quot;-&quot;??_ ;_ @_ "/>
    <numFmt numFmtId="186" formatCode="0.000"/>
    <numFmt numFmtId="187" formatCode="_ &quot;\&quot;* #,##0_ ;_ &quot;\&quot;* \-#,##0_ ;_ &quot;\&quot;* &quot;-&quot;_ ;_ @_ "/>
    <numFmt numFmtId="188" formatCode="_ &quot;\&quot;* #,##0.00_ ;_ &quot;\&quot;* \-#,##0.00_ ;_ &quot;\&quot;* &quot;-&quot;??_ ;_ @_ "/>
    <numFmt numFmtId="189" formatCode="0.000000000"/>
    <numFmt numFmtId="190" formatCode="&quot;Fr.&quot;\ #,##0.00;&quot;Fr.&quot;\ \-#,##0.00"/>
    <numFmt numFmtId="191" formatCode="_-* #,##0\ &quot;DM&quot;_-;\-* #,##0\ &quot;DM&quot;_-;_-* &quot;-&quot;\ &quot;DM&quot;_-;_-@_-"/>
    <numFmt numFmtId="192" formatCode="_-* #,##0\ _D_M_-;\-* #,##0\ _D_M_-;_-* &quot;-&quot;\ _D_M_-;_-@_-"/>
    <numFmt numFmtId="193" formatCode="_-* #,##0.00\ &quot;DM&quot;_-;\-* #,##0.00\ &quot;DM&quot;_-;_-* &quot;-&quot;??\ &quot;DM&quot;_-;_-@_-"/>
    <numFmt numFmtId="194" formatCode="_-* #,##0.00\ _D_M_-;\-* #,##0.00\ _D_M_-;_-* &quot;-&quot;??\ _D_M_-;_-@_-"/>
    <numFmt numFmtId="195" formatCode="0.00000000000E+00;\?"/>
    <numFmt numFmtId="196" formatCode="&quot;£&quot;#,##0;[Red]\-&quot;£&quot;#,##0"/>
    <numFmt numFmtId="197" formatCode="##,###.##"/>
    <numFmt numFmtId="198" formatCode="##.##%"/>
    <numFmt numFmtId="199" formatCode="##,##0.##"/>
    <numFmt numFmtId="200" formatCode="#0.##"/>
    <numFmt numFmtId="201" formatCode="##,###.####"/>
    <numFmt numFmtId="202" formatCode="###.###"/>
    <numFmt numFmtId="203" formatCode="###,###"/>
    <numFmt numFmtId="204" formatCode="#,###%"/>
    <numFmt numFmtId="205" formatCode="##,##0%"/>
    <numFmt numFmtId="206" formatCode="##.##"/>
    <numFmt numFmtId="207" formatCode="#,##0;[Red]#,##0"/>
    <numFmt numFmtId="208" formatCode="#,##0.00\ &quot;F&quot;_);[Red]\(#,##0.00\ &quot;F&quot;\)"/>
    <numFmt numFmtId="209" formatCode="m/d"/>
    <numFmt numFmtId="210" formatCode="&quot;ß&quot;#,##0;\-&quot;&quot;\ß&quot;&quot;#,##0"/>
    <numFmt numFmtId="211" formatCode="\t0.00%"/>
    <numFmt numFmtId="212" formatCode="\t#\ ??/??"/>
    <numFmt numFmtId="213" formatCode="#,##0;\(#,##0\)"/>
  </numFmts>
  <fonts count="9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2"/>
      <name val=".VnTime"/>
      <family val="2"/>
    </font>
    <font>
      <b/>
      <sz val="10"/>
      <name val="SVNtimes new roman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Times New Roman"/>
      <family val="1"/>
    </font>
    <font>
      <sz val="10"/>
      <name val="MS Sans Serif"/>
      <family val="2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Arial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name val=".VnTime"/>
      <family val="2"/>
    </font>
    <font>
      <sz val="11"/>
      <color indexed="9"/>
      <name val="Arial"/>
      <family val="2"/>
    </font>
    <font>
      <sz val="11"/>
      <name val="VNtimes new roman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color indexed="20"/>
      <name val="Arial"/>
      <family val="2"/>
    </font>
    <font>
      <sz val="11"/>
      <name val="µ¸¿ò"/>
      <charset val="129"/>
    </font>
    <font>
      <sz val="12"/>
      <name val="µ¸¿òÃ¼"/>
      <family val="3"/>
      <charset val="129"/>
    </font>
    <font>
      <b/>
      <sz val="11"/>
      <color indexed="52"/>
      <name val="Arial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Arial"/>
      <family val="2"/>
    </font>
    <font>
      <sz val="11"/>
      <name val="VNbook-Antiqua"/>
      <family val="2"/>
    </font>
    <font>
      <sz val="10"/>
      <name val="Arial"/>
      <family val="2"/>
      <charset val="16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.VnArial Narrow"/>
      <family val="2"/>
    </font>
    <font>
      <sz val="10"/>
      <name val="SVNtimes new roman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8"/>
      <name val="Arial"/>
      <family val="2"/>
    </font>
    <font>
      <sz val="14"/>
      <name val=".VnTime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4"/>
      <name val="Times New Roman"/>
      <family val="1"/>
    </font>
    <font>
      <sz val="11"/>
      <color indexed="52"/>
      <name val="Arial"/>
      <family val="2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11"/>
      <color indexed="60"/>
      <name val="Arial"/>
      <family val="2"/>
    </font>
    <font>
      <sz val="10"/>
      <name val="Times New Roman"/>
      <family val="1"/>
    </font>
    <font>
      <sz val="11"/>
      <name val="–¾’©"/>
      <family val="1"/>
      <charset val="128"/>
    </font>
    <font>
      <sz val="13"/>
      <name val=".VnTime"/>
      <family val="2"/>
    </font>
    <font>
      <b/>
      <sz val="11"/>
      <color indexed="63"/>
      <name val="Arial"/>
      <family val="2"/>
    </font>
    <font>
      <sz val="11"/>
      <color indexed="32"/>
      <name val="VNI-Times"/>
    </font>
    <font>
      <sz val="10"/>
      <name val=".Vn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11"/>
      <color indexed="10"/>
      <name val="Arial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2"/>
      <name val="바탕체"/>
      <family val="1"/>
      <charset val="129"/>
    </font>
    <font>
      <sz val="11"/>
      <name val="돋움"/>
      <family val="3"/>
    </font>
    <font>
      <sz val="10"/>
      <name val="굴림체"/>
      <family val="3"/>
    </font>
    <font>
      <sz val="10"/>
      <name val=" "/>
      <family val="1"/>
      <charset val="136"/>
    </font>
    <font>
      <sz val="7"/>
      <name val="Small Fonts"/>
      <family val="2"/>
    </font>
    <font>
      <b/>
      <i/>
      <u/>
      <sz val="12"/>
      <name val=".VnTimeH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i/>
      <sz val="13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3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3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198" fontId="10" fillId="0" borderId="3">
      <alignment horizontal="center"/>
      <protection hidden="1"/>
    </xf>
    <xf numFmtId="167" fontId="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15" fillId="0" borderId="0">
      <alignment vertical="center"/>
    </xf>
    <xf numFmtId="0" fontId="16" fillId="0" borderId="0"/>
    <xf numFmtId="0" fontId="7" fillId="0" borderId="0"/>
    <xf numFmtId="0" fontId="7" fillId="0" borderId="0"/>
    <xf numFmtId="0" fontId="7" fillId="0" borderId="0"/>
    <xf numFmtId="0" fontId="17" fillId="3" borderId="0"/>
    <xf numFmtId="9" fontId="18" fillId="0" borderId="0" applyFont="0" applyFill="0" applyBorder="0" applyAlignment="0" applyProtection="0"/>
    <xf numFmtId="0" fontId="19" fillId="3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3" borderId="0"/>
    <xf numFmtId="0" fontId="22" fillId="0" borderId="0">
      <alignment wrapText="1"/>
    </xf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168" fontId="23" fillId="0" borderId="4" applyNumberFormat="0" applyFont="0" applyBorder="0" applyAlignment="0">
      <alignment horizontal="center" vertical="center"/>
    </xf>
    <xf numFmtId="0" fontId="24" fillId="0" borderId="0"/>
    <xf numFmtId="0" fontId="24" fillId="0" borderId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0" borderId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18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9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29" fillId="5" borderId="0" applyNumberFormat="0" applyBorder="0" applyAlignment="0" applyProtection="0"/>
    <xf numFmtId="0" fontId="28" fillId="0" borderId="0"/>
    <xf numFmtId="0" fontId="30" fillId="0" borderId="0"/>
    <xf numFmtId="0" fontId="28" fillId="0" borderId="0"/>
    <xf numFmtId="0" fontId="31" fillId="0" borderId="0"/>
    <xf numFmtId="170" fontId="9" fillId="0" borderId="0" applyFill="0" applyBorder="0" applyAlignment="0"/>
    <xf numFmtId="0" fontId="32" fillId="22" borderId="5" applyNumberFormat="0" applyAlignment="0" applyProtection="0"/>
    <xf numFmtId="0" fontId="33" fillId="0" borderId="0"/>
    <xf numFmtId="197" fontId="34" fillId="0" borderId="6" applyBorder="0"/>
    <xf numFmtId="197" fontId="35" fillId="0" borderId="7">
      <protection locked="0"/>
    </xf>
    <xf numFmtId="200" fontId="36" fillId="0" borderId="7"/>
    <xf numFmtId="0" fontId="37" fillId="23" borderId="8" applyNumberFormat="0" applyAlignment="0" applyProtection="0"/>
    <xf numFmtId="4" fontId="38" fillId="0" borderId="0" applyAlignment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61" fillId="0" borderId="0"/>
    <xf numFmtId="3" fontId="7" fillId="0" borderId="0" applyFont="0" applyFill="0" applyBorder="0" applyAlignment="0" applyProtection="0"/>
    <xf numFmtId="205" fontId="40" fillId="0" borderId="0">
      <protection locked="0"/>
    </xf>
    <xf numFmtId="204" fontId="40" fillId="0" borderId="0">
      <protection locked="0"/>
    </xf>
    <xf numFmtId="206" fontId="41" fillId="0" borderId="9">
      <protection locked="0"/>
    </xf>
    <xf numFmtId="203" fontId="40" fillId="0" borderId="0">
      <protection locked="0"/>
    </xf>
    <xf numFmtId="202" fontId="40" fillId="0" borderId="0">
      <protection locked="0"/>
    </xf>
    <xf numFmtId="203" fontId="40" fillId="0" borderId="0" applyNumberFormat="0">
      <protection locked="0"/>
    </xf>
    <xf numFmtId="203" fontId="40" fillId="0" borderId="0">
      <protection locked="0"/>
    </xf>
    <xf numFmtId="197" fontId="42" fillId="0" borderId="3"/>
    <xf numFmtId="201" fontId="42" fillId="0" borderId="3"/>
    <xf numFmtId="2" fontId="43" fillId="0" borderId="10" applyFill="0" applyProtection="0">
      <alignment horizontal="center" vertical="center" wrapText="1"/>
    </xf>
    <xf numFmtId="165" fontId="7" fillId="0" borderId="0" applyFont="0" applyFill="0" applyBorder="0" applyAlignment="0" applyProtection="0"/>
    <xf numFmtId="211" fontId="7" fillId="0" borderId="0"/>
    <xf numFmtId="197" fontId="10" fillId="0" borderId="3">
      <alignment horizontal="center"/>
      <protection hidden="1"/>
    </xf>
    <xf numFmtId="199" fontId="44" fillId="0" borderId="3">
      <alignment horizontal="center"/>
      <protection hidden="1"/>
    </xf>
    <xf numFmtId="186" fontId="9" fillId="0" borderId="11"/>
    <xf numFmtId="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12" fontId="7" fillId="0" borderId="0"/>
    <xf numFmtId="3" fontId="9" fillId="0" borderId="0" applyFont="0" applyBorder="0" applyAlignment="0"/>
    <xf numFmtId="0" fontId="45" fillId="0" borderId="0" applyNumberFormat="0" applyFill="0" applyBorder="0" applyAlignment="0" applyProtection="0"/>
    <xf numFmtId="3" fontId="9" fillId="0" borderId="0" applyFont="0" applyBorder="0" applyAlignment="0"/>
    <xf numFmtId="2" fontId="7" fillId="0" borderId="0" applyFont="0" applyFill="0" applyBorder="0" applyAlignment="0" applyProtection="0"/>
    <xf numFmtId="0" fontId="46" fillId="6" borderId="0" applyNumberFormat="0" applyBorder="0" applyAlignment="0" applyProtection="0"/>
    <xf numFmtId="38" fontId="47" fillId="24" borderId="0" applyNumberFormat="0" applyBorder="0" applyAlignment="0" applyProtection="0"/>
    <xf numFmtId="0" fontId="48" fillId="0" borderId="0">
      <alignment vertical="justify"/>
    </xf>
    <xf numFmtId="0" fontId="49" fillId="0" borderId="0">
      <alignment horizontal="left"/>
    </xf>
    <xf numFmtId="0" fontId="50" fillId="0" borderId="12" applyNumberFormat="0" applyAlignment="0" applyProtection="0">
      <alignment horizontal="left" vertical="center"/>
    </xf>
    <xf numFmtId="0" fontId="50" fillId="0" borderId="13">
      <alignment horizontal="left" vertical="center"/>
    </xf>
    <xf numFmtId="0" fontId="51" fillId="0" borderId="14" applyNumberFormat="0" applyFill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0" applyNumberFormat="0" applyFill="0" applyBorder="0" applyAlignment="0" applyProtection="0"/>
    <xf numFmtId="190" fontId="48" fillId="0" borderId="0">
      <protection locked="0"/>
    </xf>
    <xf numFmtId="190" fontId="48" fillId="0" borderId="0">
      <protection locked="0"/>
    </xf>
    <xf numFmtId="0" fontId="54" fillId="9" borderId="5" applyNumberFormat="0" applyAlignment="0" applyProtection="0"/>
    <xf numFmtId="10" fontId="47" fillId="24" borderId="1" applyNumberFormat="0" applyBorder="0" applyAlignment="0" applyProtection="0"/>
    <xf numFmtId="0" fontId="55" fillId="0" borderId="0"/>
    <xf numFmtId="0" fontId="56" fillId="0" borderId="17" applyNumberFormat="0" applyFill="0" applyAlignment="0" applyProtection="0"/>
    <xf numFmtId="197" fontId="47" fillId="0" borderId="6" applyFont="0"/>
    <xf numFmtId="3" fontId="7" fillId="0" borderId="18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57" fillId="0" borderId="19"/>
    <xf numFmtId="171" fontId="58" fillId="0" borderId="2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59" fillId="0" borderId="0" applyNumberFormat="0" applyFont="0" applyFill="0" applyAlignment="0"/>
    <xf numFmtId="0" fontId="42" fillId="0" borderId="0">
      <alignment horizontal="justify" vertical="top"/>
    </xf>
    <xf numFmtId="0" fontId="60" fillId="25" borderId="0" applyNumberFormat="0" applyBorder="0" applyAlignment="0" applyProtection="0"/>
    <xf numFmtId="0" fontId="61" fillId="0" borderId="0"/>
    <xf numFmtId="37" fontId="82" fillId="0" borderId="0"/>
    <xf numFmtId="174" fontId="24" fillId="0" borderId="0"/>
    <xf numFmtId="0" fontId="7" fillId="0" borderId="0"/>
    <xf numFmtId="0" fontId="9" fillId="0" borderId="0"/>
    <xf numFmtId="0" fontId="61" fillId="26" borderId="21" applyNumberFormat="0" applyFont="0" applyAlignment="0" applyProtection="0"/>
    <xf numFmtId="164" fontId="62" fillId="0" borderId="0" applyFont="0" applyFill="0" applyBorder="0" applyAlignment="0" applyProtection="0"/>
    <xf numFmtId="169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61" fillId="0" borderId="0"/>
    <xf numFmtId="0" fontId="64" fillId="22" borderId="22" applyNumberFormat="0" applyAlignment="0" applyProtection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16" fillId="0" borderId="0"/>
    <xf numFmtId="0" fontId="65" fillId="0" borderId="0"/>
    <xf numFmtId="0" fontId="57" fillId="0" borderId="0"/>
    <xf numFmtId="175" fontId="63" fillId="0" borderId="23">
      <alignment horizontal="right" vertical="center"/>
    </xf>
    <xf numFmtId="208" fontId="63" fillId="0" borderId="23">
      <alignment horizontal="right" vertical="center"/>
    </xf>
    <xf numFmtId="208" fontId="63" fillId="0" borderId="23">
      <alignment horizontal="right" vertical="center"/>
    </xf>
    <xf numFmtId="208" fontId="63" fillId="0" borderId="23">
      <alignment horizontal="right" vertical="center"/>
    </xf>
    <xf numFmtId="195" fontId="66" fillId="0" borderId="23">
      <alignment horizontal="right" vertical="center"/>
    </xf>
    <xf numFmtId="195" fontId="66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208" fontId="63" fillId="0" borderId="23">
      <alignment horizontal="right" vertical="center"/>
    </xf>
    <xf numFmtId="175" fontId="63" fillId="0" borderId="23">
      <alignment horizontal="right" vertical="center"/>
    </xf>
    <xf numFmtId="196" fontId="48" fillId="0" borderId="23">
      <alignment horizontal="right" vertical="center"/>
    </xf>
    <xf numFmtId="208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208" fontId="63" fillId="0" borderId="23">
      <alignment horizontal="right" vertical="center"/>
    </xf>
    <xf numFmtId="195" fontId="66" fillId="0" borderId="23">
      <alignment horizontal="right" vertical="center"/>
    </xf>
    <xf numFmtId="195" fontId="66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75" fontId="63" fillId="0" borderId="23">
      <alignment horizontal="right" vertical="center"/>
    </xf>
    <xf numFmtId="197" fontId="42" fillId="0" borderId="3">
      <protection hidden="1"/>
    </xf>
    <xf numFmtId="176" fontId="63" fillId="0" borderId="23">
      <alignment horizontal="center"/>
    </xf>
    <xf numFmtId="0" fontId="6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3" fillId="0" borderId="0">
      <alignment horizontal="center"/>
    </xf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50" fillId="0" borderId="18">
      <alignment horizontal="center"/>
    </xf>
    <xf numFmtId="177" fontId="63" fillId="0" borderId="0"/>
    <xf numFmtId="178" fontId="63" fillId="0" borderId="1"/>
    <xf numFmtId="0" fontId="69" fillId="27" borderId="1">
      <alignment horizontal="left" vertical="center"/>
    </xf>
    <xf numFmtId="5" fontId="70" fillId="0" borderId="25">
      <alignment horizontal="left" vertical="top"/>
    </xf>
    <xf numFmtId="5" fontId="24" fillId="0" borderId="26">
      <alignment horizontal="left" vertical="top"/>
    </xf>
    <xf numFmtId="0" fontId="71" fillId="0" borderId="26">
      <alignment horizontal="left" vertical="center"/>
    </xf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5" fillId="0" borderId="0">
      <alignment vertical="center"/>
    </xf>
    <xf numFmtId="40" fontId="74" fillId="0" borderId="0" applyFont="0" applyFill="0" applyBorder="0" applyAlignment="0" applyProtection="0"/>
    <xf numFmtId="38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180" fontId="79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/>
    <xf numFmtId="0" fontId="59" fillId="0" borderId="0"/>
    <xf numFmtId="169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82" fontId="77" fillId="0" borderId="0" applyFont="0" applyFill="0" applyBorder="0" applyAlignment="0" applyProtection="0"/>
    <xf numFmtId="172" fontId="14" fillId="0" borderId="0" applyFont="0" applyFill="0" applyBorder="0" applyAlignment="0" applyProtection="0"/>
    <xf numFmtId="18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0" fontId="54" fillId="9" borderId="5" applyNumberFormat="0" applyAlignment="0" applyProtection="0"/>
    <xf numFmtId="9" fontId="7" fillId="0" borderId="0" applyFont="0" applyFill="0" applyBorder="0" applyAlignment="0" applyProtection="0"/>
    <xf numFmtId="43" fontId="8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207" fontId="15" fillId="0" borderId="1" xfId="229" applyNumberFormat="1" applyFont="1" applyFill="1" applyBorder="1" applyAlignment="1">
      <alignment horizontal="right" vertical="center"/>
    </xf>
    <xf numFmtId="168" fontId="3" fillId="0" borderId="1" xfId="232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87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 wrapText="1"/>
    </xf>
  </cellXfs>
  <cellStyles count="233">
    <cellStyle name="          _x000d__x000a_shell=progman.exe_x000d__x000a_m" xfId="2"/>
    <cellStyle name="%" xfId="3"/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?? DI" xfId="9"/>
    <cellStyle name="???_?? DI" xfId="10"/>
    <cellStyle name="??[0]_BRE" xfId="11"/>
    <cellStyle name="??_ Att. 1- Cover" xfId="12"/>
    <cellStyle name="_Du toan CSDL QG of Sonnt" xfId="13"/>
    <cellStyle name="•W€_STDFOR" xfId="14"/>
    <cellStyle name="W_STDFOR" xfId="15"/>
    <cellStyle name="0,0_x000d__x000a_NA_x000d__x000a_" xfId="16"/>
    <cellStyle name="1" xfId="17"/>
    <cellStyle name="¹éºÐÀ²_±âÅ¸" xfId="18"/>
    <cellStyle name="2" xfId="19"/>
    <cellStyle name="20% - Accent1 2" xfId="20"/>
    <cellStyle name="20% - Accent2 2" xfId="21"/>
    <cellStyle name="20% - Accent3 2" xfId="22"/>
    <cellStyle name="20% - Accent4 2" xfId="23"/>
    <cellStyle name="20% - Accent5 2" xfId="24"/>
    <cellStyle name="20% - Accent6 2" xfId="25"/>
    <cellStyle name="3" xfId="26"/>
    <cellStyle name="4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52" xfId="34"/>
    <cellStyle name="6" xfId="35"/>
    <cellStyle name="6_Book1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¿ì¹°Åë" xfId="50"/>
    <cellStyle name="AeE­ [0]_INQUIRY ¿µ¾÷AßAø " xfId="51"/>
    <cellStyle name="ÅëÈ­ [0]_Sheet1" xfId="52"/>
    <cellStyle name="ÅëÈ­_¿ì¹°Åë" xfId="53"/>
    <cellStyle name="AeE­_INQUIRY ¿µ¾÷AßAø " xfId="54"/>
    <cellStyle name="ÅëÈ­_Sheet1" xfId="55"/>
    <cellStyle name="ÄÞ¸¶ [0]_¿ì¹°Åë" xfId="56"/>
    <cellStyle name="AÞ¸¶ [0]_INQUIRY ¿?¾÷AßAø " xfId="57"/>
    <cellStyle name="ÄÞ¸¶ [0]_L601CPT" xfId="58"/>
    <cellStyle name="ÄÞ¸¶_¿ì¹°Åë" xfId="59"/>
    <cellStyle name="AÞ¸¶_INQUIRY ¿?¾÷AßAø " xfId="60"/>
    <cellStyle name="ÄÞ¸¶_L601CPT" xfId="61"/>
    <cellStyle name="Bad 2" xfId="62"/>
    <cellStyle name="C?AØ_¿?¾÷CoE² " xfId="63"/>
    <cellStyle name="Ç¥ÁØ_#2(M17)_1" xfId="64"/>
    <cellStyle name="C￥AØ_¿μ¾÷CoE² " xfId="65"/>
    <cellStyle name="Ç¥ÁØ_±³°¢¼ö·®" xfId="66"/>
    <cellStyle name="Calc Currency (0)" xfId="67"/>
    <cellStyle name="Calculation 2" xfId="68"/>
    <cellStyle name="category" xfId="69"/>
    <cellStyle name="CC1" xfId="70"/>
    <cellStyle name="CC2" xfId="71"/>
    <cellStyle name="chchuyen" xfId="72"/>
    <cellStyle name="Check Cell 2" xfId="73"/>
    <cellStyle name="chu" xfId="74"/>
    <cellStyle name="Comma" xfId="232" builtinId="3"/>
    <cellStyle name="Comma [0] 2" xfId="76"/>
    <cellStyle name="Comma [0] 3" xfId="77"/>
    <cellStyle name="Comma [0] 4" xfId="78"/>
    <cellStyle name="Comma [0] 5" xfId="79"/>
    <cellStyle name="Comma 2" xfId="80"/>
    <cellStyle name="Comma 3" xfId="81"/>
    <cellStyle name="Comma 4" xfId="82"/>
    <cellStyle name="Comma 5" xfId="83"/>
    <cellStyle name="Comma 6" xfId="225"/>
    <cellStyle name="Comma 7" xfId="75"/>
    <cellStyle name="Comma 8" xfId="229"/>
    <cellStyle name="comma zerodec" xfId="84"/>
    <cellStyle name="Comma0" xfId="85"/>
    <cellStyle name="CT1" xfId="86"/>
    <cellStyle name="CT2" xfId="87"/>
    <cellStyle name="CT4" xfId="88"/>
    <cellStyle name="CT5" xfId="89"/>
    <cellStyle name="ct7" xfId="90"/>
    <cellStyle name="ct8" xfId="91"/>
    <cellStyle name="cth1" xfId="92"/>
    <cellStyle name="Cthuc" xfId="93"/>
    <cellStyle name="Cthuc1" xfId="94"/>
    <cellStyle name="cuong" xfId="95"/>
    <cellStyle name="Currency0" xfId="96"/>
    <cellStyle name="Currency1" xfId="97"/>
    <cellStyle name="d" xfId="98"/>
    <cellStyle name="d%" xfId="99"/>
    <cellStyle name="D1" xfId="100"/>
    <cellStyle name="Date" xfId="101"/>
    <cellStyle name="Dezimal [0]_UXO VII" xfId="102"/>
    <cellStyle name="Dezimal_UXO VII" xfId="103"/>
    <cellStyle name="Dollar (zero dec)" xfId="104"/>
    <cellStyle name="e" xfId="105"/>
    <cellStyle name="Explanatory Text 2" xfId="106"/>
    <cellStyle name="f" xfId="107"/>
    <cellStyle name="Fixed" xfId="108"/>
    <cellStyle name="Good 2" xfId="109"/>
    <cellStyle name="Grey" xfId="110"/>
    <cellStyle name="hang" xfId="111"/>
    <cellStyle name="HEADER" xfId="112"/>
    <cellStyle name="Header1" xfId="113"/>
    <cellStyle name="Header2" xfId="114"/>
    <cellStyle name="Heading 1 2" xfId="115"/>
    <cellStyle name="Heading 2 2" xfId="116"/>
    <cellStyle name="Heading 3 2" xfId="117"/>
    <cellStyle name="Heading 4 2" xfId="118"/>
    <cellStyle name="Heading1" xfId="119"/>
    <cellStyle name="Heading2" xfId="120"/>
    <cellStyle name="Input [yellow]" xfId="122"/>
    <cellStyle name="Input 2" xfId="121"/>
    <cellStyle name="Input 3" xfId="230"/>
    <cellStyle name="Ledger 17 x 11 in" xfId="123"/>
    <cellStyle name="Linked Cell 2" xfId="124"/>
    <cellStyle name="luc" xfId="125"/>
    <cellStyle name="luc2" xfId="126"/>
    <cellStyle name="Millares [0]_Well Timing" xfId="127"/>
    <cellStyle name="Millares_Well Timing" xfId="128"/>
    <cellStyle name="Model" xfId="129"/>
    <cellStyle name="moi" xfId="130"/>
    <cellStyle name="Moneda [0]_Well Timing" xfId="131"/>
    <cellStyle name="Moneda_Well Timing" xfId="132"/>
    <cellStyle name="Monétaire [0]_TARIFFS DB" xfId="133"/>
    <cellStyle name="Monétaire_TARIFFS DB" xfId="134"/>
    <cellStyle name="n" xfId="135"/>
    <cellStyle name="n1" xfId="136"/>
    <cellStyle name="Neutral 2" xfId="137"/>
    <cellStyle name="New Times Roman" xfId="138"/>
    <cellStyle name="no dec" xfId="139"/>
    <cellStyle name="Normal" xfId="0" builtinId="0"/>
    <cellStyle name="Normal - Style1" xfId="140"/>
    <cellStyle name="Normal 2" xfId="141"/>
    <cellStyle name="Normal 3" xfId="142"/>
    <cellStyle name="Normal 4" xfId="227"/>
    <cellStyle name="Normal 5" xfId="1"/>
    <cellStyle name="Normal 6" xfId="228"/>
    <cellStyle name="Note 2" xfId="143"/>
    <cellStyle name="Œ…‹æØ‚è [0.00]_laroux" xfId="144"/>
    <cellStyle name="Œ…‹æØ‚è_laroux" xfId="145"/>
    <cellStyle name="oft Excel]_x000d__x000a_Comment=The open=/f lines load custom functions into the Paste Function list._x000d__x000a_Maximized=2_x000d__x000a_Basics=1_x000d__x000a_A" xfId="146"/>
    <cellStyle name="oft Excel]_x000d__x000a_Comment=The open=/f lines load custom functions into the Paste Function list._x000d__x000a_Maximized=3_x000d__x000a_Basics=1_x000d__x000a_A" xfId="147"/>
    <cellStyle name="omma [0]_Mktg Prog" xfId="148"/>
    <cellStyle name="ormal_Sheet1_1" xfId="149"/>
    <cellStyle name="Output 2" xfId="150"/>
    <cellStyle name="Percent [2]" xfId="152"/>
    <cellStyle name="Percent 2" xfId="226"/>
    <cellStyle name="Percent 3" xfId="151"/>
    <cellStyle name="Percent 4" xfId="231"/>
    <cellStyle name="s]_x000d__x000a_spooler=yes_x000d__x000a_load=_x000d__x000a_Beep=yes_x000d__x000a_NullPort=None_x000d__x000a_BorderWidth=3_x000d__x000a_CursorBlinkRate=1200_x000d__x000a_DoubleClickSpeed=452_x000d__x000a_Programs=co" xfId="153"/>
    <cellStyle name="Style 1" xfId="154"/>
    <cellStyle name="Style 1 2" xfId="155"/>
    <cellStyle name="style_1" xfId="156"/>
    <cellStyle name="subhead" xfId="157"/>
    <cellStyle name="T" xfId="158"/>
    <cellStyle name="T_Ba0107" xfId="159"/>
    <cellStyle name="T_Bo2107" xfId="160"/>
    <cellStyle name="T_Bo2810" xfId="161"/>
    <cellStyle name="T_Book1" xfId="162"/>
    <cellStyle name="T_Book1_1" xfId="163"/>
    <cellStyle name="T_Book1_Ba0107" xfId="164"/>
    <cellStyle name="T_Book1_Ba0107_Bo2107" xfId="165"/>
    <cellStyle name="T_Book1_Ba0107_Chu_dieu11-08" xfId="166"/>
    <cellStyle name="T_Book1_Bo2107" xfId="167"/>
    <cellStyle name="T_Book1_Chu_dieu11-08" xfId="168"/>
    <cellStyle name="T_Book1_DT_BO2907" xfId="169"/>
    <cellStyle name="T_Book1_Lang Sơn" xfId="170"/>
    <cellStyle name="T_Book1_TX_CuaLo" xfId="171"/>
    <cellStyle name="T_Chu_dieu11-08" xfId="172"/>
    <cellStyle name="T_CtBa_2905" xfId="173"/>
    <cellStyle name="T_CtBa_2905_Bo2107" xfId="174"/>
    <cellStyle name="T_CtBa_2905_Chu_dieu11-08" xfId="175"/>
    <cellStyle name="T_Cv1212" xfId="176"/>
    <cellStyle name="T_DT_BO2907" xfId="177"/>
    <cellStyle name="T_Ho_khau" xfId="178"/>
    <cellStyle name="T_Lang Sơn" xfId="179"/>
    <cellStyle name="T_Luong MNTD" xfId="180"/>
    <cellStyle name="T_Lương t4,5" xfId="181"/>
    <cellStyle name="T_MLba0308" xfId="182"/>
    <cellStyle name="T_Phieu dieu tra_30.5.06" xfId="183"/>
    <cellStyle name="T_SO KE TOAN 2005 + Chi tiet" xfId="184"/>
    <cellStyle name="T_tong hop dieu tra dat T6" xfId="185"/>
    <cellStyle name="T_TX_CuaLo" xfId="186"/>
    <cellStyle name="tde" xfId="187"/>
    <cellStyle name="th" xfId="188"/>
    <cellStyle name="þ_x001d_ð·_x000c_æþ'_x000d_ßþU_x0001_Ø_x0005_ü_x0014__x0007__x0001__x0001_" xfId="189"/>
    <cellStyle name="þ_x001d_ðÇ%Uý—&amp;Hý9_x0008_Ÿ_x0009_s_x000a__x0007__x0001__x0001_" xfId="190"/>
    <cellStyle name="Tieu_de_2" xfId="191"/>
    <cellStyle name="Title 2" xfId="192"/>
    <cellStyle name="Total 2" xfId="193"/>
    <cellStyle name="VANG1" xfId="194"/>
    <cellStyle name="viet" xfId="195"/>
    <cellStyle name="viet2" xfId="196"/>
    <cellStyle name="vnhead1" xfId="197"/>
    <cellStyle name="vnhead3" xfId="198"/>
    <cellStyle name="vntxt1" xfId="199"/>
    <cellStyle name="vntxt2" xfId="200"/>
    <cellStyle name="Währung [0]_UXO VII" xfId="201"/>
    <cellStyle name="Währung_UXO VII" xfId="202"/>
    <cellStyle name="Warning Text 2" xfId="203"/>
    <cellStyle name="xuan" xfId="204"/>
    <cellStyle name=" [0.00]_ Att. 1- Cover" xfId="205"/>
    <cellStyle name="_ Att. 1- Cover" xfId="206"/>
    <cellStyle name="?_ Att. 1- Cover" xfId="207"/>
    <cellStyle name="똿뗦먛귟 [0.00]_PRODUCT DETAIL Q1" xfId="208"/>
    <cellStyle name="똿뗦먛귟_PRODUCT DETAIL Q1" xfId="209"/>
    <cellStyle name="믅됞 [0.00]_PRODUCT DETAIL Q1" xfId="210"/>
    <cellStyle name="믅됞_PRODUCT DETAIL Q1" xfId="211"/>
    <cellStyle name="백분율_95" xfId="212"/>
    <cellStyle name="뷭?_BOOKSHIP" xfId="213"/>
    <cellStyle name="콤마 [0]_ 비목별 월별기술 " xfId="214"/>
    <cellStyle name="콤마_ 비목별 월별기술 " xfId="215"/>
    <cellStyle name="통화 [0]_1202" xfId="216"/>
    <cellStyle name="통화_1202" xfId="217"/>
    <cellStyle name="표준_(정보부문)월별인원계획" xfId="218"/>
    <cellStyle name="一般_00Q3902REV.1" xfId="219"/>
    <cellStyle name="千分位[0]_00Q3902REV.1" xfId="220"/>
    <cellStyle name="千分位_00Q3902REV.1" xfId="221"/>
    <cellStyle name="貨幣 [0]_00Q3902REV.1" xfId="222"/>
    <cellStyle name="貨幣[0]_BRE" xfId="223"/>
    <cellStyle name="貨幣_00Q3902REV.1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zoomScale="115" zoomScaleNormal="115" workbookViewId="0">
      <selection activeCell="A4" sqref="A4:F4"/>
    </sheetView>
  </sheetViews>
  <sheetFormatPr defaultColWidth="9.140625" defaultRowHeight="15"/>
  <cols>
    <col min="1" max="1" width="5.7109375" style="1" customWidth="1"/>
    <col min="2" max="2" width="41" style="1" customWidth="1"/>
    <col min="3" max="3" width="15.85546875" style="1" customWidth="1"/>
    <col min="4" max="4" width="6.85546875" style="28" bestFit="1" customWidth="1"/>
    <col min="5" max="5" width="13.28515625" style="1" customWidth="1"/>
    <col min="6" max="6" width="17.85546875" style="1" customWidth="1"/>
    <col min="7" max="9" width="9.140625" style="29"/>
    <col min="10" max="10" width="60.28515625" style="29" bestFit="1" customWidth="1"/>
    <col min="11" max="16384" width="9.140625" style="1"/>
  </cols>
  <sheetData>
    <row r="1" spans="1:10" ht="15.75">
      <c r="A1" s="30" t="s">
        <v>42</v>
      </c>
      <c r="B1" s="30"/>
      <c r="C1" s="30"/>
      <c r="D1" s="30"/>
      <c r="E1" s="30"/>
      <c r="F1" s="30"/>
    </row>
    <row r="2" spans="1:10" ht="18" customHeight="1">
      <c r="A2" s="31" t="s">
        <v>23</v>
      </c>
      <c r="B2" s="31"/>
      <c r="C2" s="31"/>
      <c r="D2" s="31"/>
      <c r="E2" s="31"/>
      <c r="F2" s="31"/>
    </row>
    <row r="3" spans="1:10" ht="18" customHeight="1">
      <c r="A3" s="31" t="s">
        <v>45</v>
      </c>
      <c r="B3" s="31"/>
      <c r="C3" s="31"/>
      <c r="D3" s="31"/>
      <c r="E3" s="31"/>
      <c r="F3" s="31"/>
    </row>
    <row r="4" spans="1:10" ht="39.75" customHeight="1">
      <c r="A4" s="34" t="s">
        <v>46</v>
      </c>
      <c r="B4" s="34"/>
      <c r="C4" s="34"/>
      <c r="D4" s="34"/>
      <c r="E4" s="34"/>
      <c r="F4" s="34"/>
    </row>
    <row r="5" spans="1:10" s="4" customFormat="1" ht="12.75" customHeight="1">
      <c r="A5" s="2"/>
      <c r="B5" s="3"/>
      <c r="C5" s="3"/>
      <c r="D5" s="24"/>
      <c r="E5" s="3"/>
      <c r="F5" s="3" t="s">
        <v>26</v>
      </c>
      <c r="G5" s="26"/>
      <c r="H5" s="26"/>
      <c r="I5" s="26"/>
      <c r="J5" s="26"/>
    </row>
    <row r="6" spans="1:10" s="4" customFormat="1" ht="47.25">
      <c r="A6" s="5" t="s">
        <v>0</v>
      </c>
      <c r="B6" s="5" t="s">
        <v>1</v>
      </c>
      <c r="C6" s="6" t="s">
        <v>43</v>
      </c>
      <c r="D6" s="6" t="s">
        <v>25</v>
      </c>
      <c r="E6" s="6" t="s">
        <v>27</v>
      </c>
      <c r="F6" s="5" t="s">
        <v>28</v>
      </c>
      <c r="G6" s="26"/>
      <c r="H6" s="27" t="s">
        <v>32</v>
      </c>
      <c r="I6" s="27"/>
      <c r="J6" s="27" t="s">
        <v>35</v>
      </c>
    </row>
    <row r="7" spans="1:10" s="9" customFormat="1" ht="21.75" customHeight="1">
      <c r="A7" s="5">
        <v>1</v>
      </c>
      <c r="B7" s="7" t="s">
        <v>24</v>
      </c>
      <c r="C7" s="7"/>
      <c r="D7" s="5">
        <v>1</v>
      </c>
      <c r="E7" s="8">
        <v>5000000</v>
      </c>
      <c r="F7" s="8">
        <f>D7*E7</f>
        <v>5000000</v>
      </c>
      <c r="G7" s="25"/>
      <c r="H7" s="25"/>
      <c r="I7" s="25"/>
      <c r="J7" s="26" t="s">
        <v>38</v>
      </c>
    </row>
    <row r="8" spans="1:10" s="9" customFormat="1" ht="21.75" customHeight="1">
      <c r="A8" s="5">
        <v>2</v>
      </c>
      <c r="B8" s="7" t="s">
        <v>2</v>
      </c>
      <c r="C8" s="7"/>
      <c r="D8" s="5"/>
      <c r="E8" s="7"/>
      <c r="F8" s="8">
        <f>F9+F10+F11+F12</f>
        <v>56565852</v>
      </c>
      <c r="G8" s="25"/>
      <c r="H8" s="25"/>
      <c r="I8" s="25"/>
      <c r="J8" s="26" t="s">
        <v>37</v>
      </c>
    </row>
    <row r="9" spans="1:10" s="4" customFormat="1" ht="21.75" customHeight="1">
      <c r="A9" s="10" t="s">
        <v>3</v>
      </c>
      <c r="B9" s="11" t="s">
        <v>4</v>
      </c>
      <c r="C9" s="10" t="s">
        <v>5</v>
      </c>
      <c r="D9" s="10">
        <f>(2*10+2*12)</f>
        <v>44</v>
      </c>
      <c r="E9" s="12">
        <v>200000</v>
      </c>
      <c r="F9" s="12">
        <f>D9*E9</f>
        <v>8800000</v>
      </c>
      <c r="G9" s="26" t="s">
        <v>29</v>
      </c>
      <c r="H9" s="26"/>
      <c r="I9" s="26"/>
      <c r="J9" s="26"/>
    </row>
    <row r="10" spans="1:10" s="4" customFormat="1" ht="21.75" customHeight="1">
      <c r="A10" s="10" t="s">
        <v>6</v>
      </c>
      <c r="B10" s="11" t="s">
        <v>7</v>
      </c>
      <c r="C10" s="10" t="s">
        <v>8</v>
      </c>
      <c r="D10" s="10">
        <f>(2*10+2*12)</f>
        <v>44</v>
      </c>
      <c r="E10" s="12">
        <v>300000</v>
      </c>
      <c r="F10" s="12">
        <f t="shared" ref="F10:F11" si="0">D10*E10</f>
        <v>13200000</v>
      </c>
      <c r="G10" s="26" t="s">
        <v>30</v>
      </c>
      <c r="H10" s="26"/>
      <c r="I10" s="26"/>
      <c r="J10" s="26"/>
    </row>
    <row r="11" spans="1:10" s="4" customFormat="1" ht="21.75" customHeight="1">
      <c r="A11" s="10" t="s">
        <v>9</v>
      </c>
      <c r="B11" s="11" t="s">
        <v>10</v>
      </c>
      <c r="C11" s="10" t="s">
        <v>11</v>
      </c>
      <c r="D11" s="10">
        <v>4</v>
      </c>
      <c r="E11" s="12">
        <v>500000</v>
      </c>
      <c r="F11" s="12">
        <f t="shared" si="0"/>
        <v>2000000</v>
      </c>
      <c r="G11" s="26" t="s">
        <v>33</v>
      </c>
      <c r="H11" s="26"/>
      <c r="I11" s="26"/>
      <c r="J11" s="26"/>
    </row>
    <row r="12" spans="1:10" s="4" customFormat="1" ht="63">
      <c r="A12" s="13" t="s">
        <v>12</v>
      </c>
      <c r="B12" s="14" t="s">
        <v>44</v>
      </c>
      <c r="C12" s="15" t="s">
        <v>31</v>
      </c>
      <c r="D12" s="13">
        <f>(2*10+2*12)</f>
        <v>44</v>
      </c>
      <c r="E12" s="17">
        <v>740133</v>
      </c>
      <c r="F12" s="16">
        <f>D12*E12</f>
        <v>32565852</v>
      </c>
      <c r="G12" s="26" t="s">
        <v>34</v>
      </c>
      <c r="H12" s="26"/>
      <c r="I12" s="26"/>
      <c r="J12" s="26"/>
    </row>
    <row r="13" spans="1:10" s="9" customFormat="1" ht="21.75" customHeight="1">
      <c r="A13" s="5">
        <v>3</v>
      </c>
      <c r="B13" s="7" t="s">
        <v>39</v>
      </c>
      <c r="C13" s="5" t="s">
        <v>40</v>
      </c>
      <c r="D13" s="5">
        <v>1</v>
      </c>
      <c r="E13" s="18">
        <v>10000000</v>
      </c>
      <c r="F13" s="8">
        <f>D13*E13</f>
        <v>10000000</v>
      </c>
      <c r="G13" s="25"/>
      <c r="H13" s="25"/>
      <c r="I13" s="25"/>
      <c r="J13" s="25"/>
    </row>
    <row r="14" spans="1:10" s="9" customFormat="1" ht="21.75" customHeight="1">
      <c r="A14" s="5">
        <v>4</v>
      </c>
      <c r="B14" s="7" t="s">
        <v>13</v>
      </c>
      <c r="C14" s="5"/>
      <c r="D14" s="5"/>
      <c r="E14" s="7"/>
      <c r="F14" s="8">
        <f>F15+F19+F23</f>
        <v>14150000</v>
      </c>
      <c r="G14" s="25"/>
      <c r="H14" s="25"/>
      <c r="I14" s="25"/>
      <c r="J14" s="25"/>
    </row>
    <row r="15" spans="1:10" s="4" customFormat="1" ht="21.75" customHeight="1">
      <c r="A15" s="19" t="s">
        <v>3</v>
      </c>
      <c r="B15" s="20" t="s">
        <v>14</v>
      </c>
      <c r="C15" s="19"/>
      <c r="D15" s="19"/>
      <c r="E15" s="20"/>
      <c r="F15" s="21">
        <f>F16+F17+F18</f>
        <v>4400000</v>
      </c>
      <c r="G15" s="26"/>
      <c r="H15" s="26"/>
      <c r="I15" s="26"/>
      <c r="J15" s="26"/>
    </row>
    <row r="16" spans="1:10" s="4" customFormat="1" ht="21.75" customHeight="1">
      <c r="A16" s="10"/>
      <c r="B16" s="11" t="s">
        <v>15</v>
      </c>
      <c r="C16" s="10" t="s">
        <v>16</v>
      </c>
      <c r="D16" s="10">
        <v>20</v>
      </c>
      <c r="E16" s="12">
        <v>50000</v>
      </c>
      <c r="F16" s="12">
        <f t="shared" ref="F16:F18" si="1">D16*E16</f>
        <v>1000000</v>
      </c>
      <c r="G16" s="26"/>
      <c r="H16" s="26"/>
      <c r="I16" s="26"/>
      <c r="J16" s="26"/>
    </row>
    <row r="17" spans="1:10" s="4" customFormat="1" ht="21.75" customHeight="1">
      <c r="A17" s="10"/>
      <c r="B17" s="11" t="s">
        <v>17</v>
      </c>
      <c r="C17" s="10" t="s">
        <v>11</v>
      </c>
      <c r="D17" s="10">
        <v>20</v>
      </c>
      <c r="E17" s="12">
        <v>150000</v>
      </c>
      <c r="F17" s="12">
        <f t="shared" si="1"/>
        <v>3000000</v>
      </c>
      <c r="G17" s="26"/>
      <c r="H17" s="26"/>
      <c r="I17" s="26"/>
      <c r="J17" s="26"/>
    </row>
    <row r="18" spans="1:10" s="4" customFormat="1" ht="21.75" customHeight="1">
      <c r="A18" s="10"/>
      <c r="B18" s="11" t="s">
        <v>18</v>
      </c>
      <c r="C18" s="10" t="s">
        <v>11</v>
      </c>
      <c r="D18" s="10">
        <v>20</v>
      </c>
      <c r="E18" s="12">
        <v>20000</v>
      </c>
      <c r="F18" s="12">
        <f t="shared" si="1"/>
        <v>400000</v>
      </c>
      <c r="G18" s="26"/>
      <c r="H18" s="26"/>
      <c r="I18" s="26"/>
      <c r="J18" s="26"/>
    </row>
    <row r="19" spans="1:10" s="4" customFormat="1" ht="21.75" customHeight="1">
      <c r="A19" s="19" t="s">
        <v>6</v>
      </c>
      <c r="B19" s="20" t="s">
        <v>19</v>
      </c>
      <c r="C19" s="19"/>
      <c r="D19" s="19"/>
      <c r="E19" s="20"/>
      <c r="F19" s="21">
        <f>F20+F21+F22</f>
        <v>5500000</v>
      </c>
      <c r="G19" s="26"/>
      <c r="H19" s="26"/>
      <c r="I19" s="26"/>
      <c r="J19" s="26"/>
    </row>
    <row r="20" spans="1:10" s="4" customFormat="1" ht="21.75" customHeight="1">
      <c r="A20" s="10"/>
      <c r="B20" s="11" t="s">
        <v>20</v>
      </c>
      <c r="C20" s="10" t="s">
        <v>16</v>
      </c>
      <c r="D20" s="10">
        <v>25</v>
      </c>
      <c r="E20" s="12">
        <v>50000</v>
      </c>
      <c r="F20" s="12">
        <f t="shared" ref="F20:F22" si="2">D20*E20</f>
        <v>1250000</v>
      </c>
      <c r="G20" s="26"/>
      <c r="H20" s="26"/>
      <c r="I20" s="26"/>
      <c r="J20" s="26"/>
    </row>
    <row r="21" spans="1:10" s="4" customFormat="1" ht="21.75" customHeight="1">
      <c r="A21" s="10"/>
      <c r="B21" s="11" t="s">
        <v>17</v>
      </c>
      <c r="C21" s="10" t="s">
        <v>11</v>
      </c>
      <c r="D21" s="10">
        <v>25</v>
      </c>
      <c r="E21" s="12">
        <v>150000</v>
      </c>
      <c r="F21" s="12">
        <f t="shared" si="2"/>
        <v>3750000</v>
      </c>
      <c r="G21" s="26"/>
      <c r="H21" s="26"/>
      <c r="I21" s="26"/>
      <c r="J21" s="26"/>
    </row>
    <row r="22" spans="1:10" s="4" customFormat="1" ht="21.75" customHeight="1">
      <c r="A22" s="10"/>
      <c r="B22" s="11" t="s">
        <v>18</v>
      </c>
      <c r="C22" s="10" t="s">
        <v>11</v>
      </c>
      <c r="D22" s="10">
        <v>25</v>
      </c>
      <c r="E22" s="12">
        <v>20000</v>
      </c>
      <c r="F22" s="12">
        <f t="shared" si="2"/>
        <v>500000</v>
      </c>
      <c r="G22" s="26"/>
      <c r="H22" s="26"/>
      <c r="I22" s="26"/>
      <c r="J22" s="26"/>
    </row>
    <row r="23" spans="1:10" s="4" customFormat="1" ht="21.75" customHeight="1">
      <c r="A23" s="19" t="s">
        <v>9</v>
      </c>
      <c r="B23" s="20" t="s">
        <v>21</v>
      </c>
      <c r="C23" s="19"/>
      <c r="D23" s="19"/>
      <c r="E23" s="20"/>
      <c r="F23" s="21">
        <f>F24+F25</f>
        <v>4250000</v>
      </c>
      <c r="G23" s="26"/>
      <c r="H23" s="26"/>
      <c r="I23" s="26"/>
      <c r="J23" s="26"/>
    </row>
    <row r="24" spans="1:10" s="4" customFormat="1" ht="21.75" customHeight="1">
      <c r="A24" s="10"/>
      <c r="B24" s="11" t="s">
        <v>17</v>
      </c>
      <c r="C24" s="10" t="s">
        <v>11</v>
      </c>
      <c r="D24" s="10">
        <v>25</v>
      </c>
      <c r="E24" s="12">
        <v>150000</v>
      </c>
      <c r="F24" s="12">
        <f t="shared" ref="F24:F25" si="3">D24*E24</f>
        <v>3750000</v>
      </c>
      <c r="G24" s="26"/>
      <c r="H24" s="26"/>
      <c r="I24" s="26"/>
      <c r="J24" s="26"/>
    </row>
    <row r="25" spans="1:10" s="4" customFormat="1" ht="21.75" customHeight="1">
      <c r="A25" s="11"/>
      <c r="B25" s="11" t="s">
        <v>18</v>
      </c>
      <c r="C25" s="10" t="s">
        <v>11</v>
      </c>
      <c r="D25" s="10">
        <v>25</v>
      </c>
      <c r="E25" s="12">
        <v>20000</v>
      </c>
      <c r="F25" s="12">
        <f t="shared" si="3"/>
        <v>500000</v>
      </c>
      <c r="G25" s="26"/>
      <c r="H25" s="26"/>
      <c r="I25" s="26"/>
      <c r="J25" s="26"/>
    </row>
    <row r="26" spans="1:10" s="9" customFormat="1" ht="31.5">
      <c r="A26" s="5">
        <v>5</v>
      </c>
      <c r="B26" s="22" t="s">
        <v>41</v>
      </c>
      <c r="C26" s="5" t="s">
        <v>40</v>
      </c>
      <c r="D26" s="5">
        <v>1</v>
      </c>
      <c r="E26" s="18">
        <v>10000000</v>
      </c>
      <c r="F26" s="8">
        <f>D26*E26</f>
        <v>10000000</v>
      </c>
      <c r="G26" s="25"/>
      <c r="H26" s="25"/>
      <c r="I26" s="25"/>
      <c r="J26" s="25"/>
    </row>
    <row r="27" spans="1:10" s="9" customFormat="1" ht="21.75" customHeight="1">
      <c r="A27" s="7"/>
      <c r="B27" s="7" t="s">
        <v>22</v>
      </c>
      <c r="C27" s="7"/>
      <c r="D27" s="5"/>
      <c r="E27" s="7"/>
      <c r="F27" s="8">
        <f>ROUND((F7+F8+F13+F14+F26),-3)</f>
        <v>95716000</v>
      </c>
      <c r="G27" s="25"/>
      <c r="H27" s="25"/>
      <c r="I27" s="25"/>
      <c r="J27" s="25"/>
    </row>
    <row r="28" spans="1:10" s="4" customFormat="1" ht="27.75" customHeight="1">
      <c r="A28" s="33" t="s">
        <v>36</v>
      </c>
      <c r="B28" s="33"/>
      <c r="C28" s="33"/>
      <c r="D28" s="33"/>
      <c r="E28" s="33"/>
      <c r="F28" s="33"/>
      <c r="G28" s="26"/>
      <c r="H28" s="26"/>
      <c r="I28" s="26"/>
      <c r="J28" s="26"/>
    </row>
    <row r="29" spans="1:10" s="4" customFormat="1" ht="15.75">
      <c r="A29" s="32"/>
      <c r="B29" s="32"/>
      <c r="D29" s="23"/>
      <c r="E29" s="31"/>
      <c r="F29" s="31"/>
      <c r="G29" s="26"/>
      <c r="H29" s="26"/>
      <c r="I29" s="26"/>
      <c r="J29" s="26"/>
    </row>
  </sheetData>
  <mergeCells count="7">
    <mergeCell ref="A1:F1"/>
    <mergeCell ref="A4:F4"/>
    <mergeCell ref="A2:F2"/>
    <mergeCell ref="A3:F3"/>
    <mergeCell ref="E29:F29"/>
    <mergeCell ref="A29:B29"/>
    <mergeCell ref="A28:F28"/>
  </mergeCells>
  <pageMargins left="0.68" right="0.48" top="0.5" bottom="0.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Tinh Tu Computer</cp:lastModifiedBy>
  <cp:lastPrinted>2024-12-13T03:21:58Z</cp:lastPrinted>
  <dcterms:created xsi:type="dcterms:W3CDTF">2022-01-25T02:02:52Z</dcterms:created>
  <dcterms:modified xsi:type="dcterms:W3CDTF">2024-12-13T03:22:01Z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2024-09-24T09:46:31Z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87e1ed52-dc5f-4417-9ce8-afc08c8b114c</vt:lpwstr>
  </property>
  <property fmtid="{D5CDD505-2E9C-101B-9397-08002B2CF9AE}" pid="7" name="MSIP_Label_defa4170-0d19-0005-0004-bc88714345d2_ActionId">
    <vt:lpwstr>ef2d2f9c-403c-4ed6-8c15-acd3deb88fec</vt:lpwstr>
  </property>
  <property fmtid="{D5CDD505-2E9C-101B-9397-08002B2CF9AE}" pid="8" name="MSIP_Label_defa4170-0d19-0005-0004-bc88714345d2_ContentBits">
    <vt:lpwstr>0</vt:lpwstr>
  </property>
</Properties>
</file>