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916"/>
  </bookViews>
  <sheets>
    <sheet name="Sheet1" sheetId="1" r:id="rId1"/>
  </sheets>
  <definedNames>
    <definedName name="_xlnm.Print_Area" localSheetId="0">Sheet1!$A$1:$L$42</definedName>
    <definedName name="_xlnm.Print_Titles" localSheetId="0">Sheet1!$6:$7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D38" i="1"/>
  <c r="D37" i="1"/>
  <c r="D40" i="1"/>
  <c r="F38" i="1" l="1"/>
  <c r="F37" i="1"/>
  <c r="C42" i="1"/>
  <c r="D42" i="1" s="1"/>
  <c r="E42" i="1" s="1"/>
  <c r="C41" i="1" l="1"/>
  <c r="D41" i="1" s="1"/>
  <c r="E41" i="1" s="1"/>
  <c r="C40" i="1" l="1"/>
  <c r="E40" i="1" s="1"/>
  <c r="C39" i="1" l="1"/>
  <c r="D39" i="1" s="1"/>
  <c r="E39" i="1" s="1"/>
  <c r="E37" i="1" l="1"/>
  <c r="E38" i="1"/>
  <c r="D9" i="1" l="1"/>
  <c r="E9" i="1"/>
  <c r="F9" i="1"/>
  <c r="G9" i="1"/>
  <c r="H9" i="1"/>
  <c r="I9" i="1"/>
  <c r="J9" i="1"/>
  <c r="K9" i="1"/>
  <c r="C9" i="1"/>
  <c r="D10" i="1"/>
  <c r="E10" i="1"/>
  <c r="F10" i="1"/>
  <c r="G10" i="1"/>
  <c r="H10" i="1"/>
  <c r="I10" i="1"/>
  <c r="J10" i="1"/>
  <c r="K10" i="1"/>
  <c r="C10" i="1"/>
  <c r="F14" i="1"/>
  <c r="F33" i="1"/>
  <c r="F34" i="1"/>
  <c r="G23" i="1"/>
  <c r="H23" i="1"/>
  <c r="I23" i="1"/>
  <c r="J23" i="1"/>
  <c r="K23" i="1"/>
  <c r="F23" i="1"/>
  <c r="C25" i="1"/>
  <c r="D25" i="1" s="1"/>
  <c r="E25" i="1" s="1"/>
  <c r="C24" i="1"/>
  <c r="D24" i="1" s="1"/>
  <c r="E24" i="1" s="1"/>
  <c r="K15" i="1"/>
  <c r="K14" i="1" s="1"/>
  <c r="G27" i="1"/>
  <c r="H27" i="1"/>
  <c r="I27" i="1"/>
  <c r="I15" i="1" s="1"/>
  <c r="I14" i="1" s="1"/>
  <c r="J27" i="1"/>
  <c r="K27" i="1"/>
  <c r="G30" i="1"/>
  <c r="H30" i="1"/>
  <c r="I30" i="1"/>
  <c r="J30" i="1"/>
  <c r="K30" i="1"/>
  <c r="F30" i="1"/>
  <c r="F27" i="1"/>
  <c r="G20" i="1"/>
  <c r="C20" i="1" s="1"/>
  <c r="D20" i="1" s="1"/>
  <c r="E20" i="1" s="1"/>
  <c r="H20" i="1"/>
  <c r="I20" i="1"/>
  <c r="J20" i="1"/>
  <c r="K20" i="1"/>
  <c r="F20" i="1"/>
  <c r="G16" i="1"/>
  <c r="C16" i="1" s="1"/>
  <c r="D16" i="1" s="1"/>
  <c r="E16" i="1" s="1"/>
  <c r="H16" i="1"/>
  <c r="I16" i="1"/>
  <c r="J16" i="1"/>
  <c r="K16" i="1"/>
  <c r="F16" i="1"/>
  <c r="C12" i="1"/>
  <c r="D12" i="1" s="1"/>
  <c r="E12" i="1" s="1"/>
  <c r="C13" i="1"/>
  <c r="D13" i="1"/>
  <c r="E13" i="1"/>
  <c r="C17" i="1"/>
  <c r="D17" i="1" s="1"/>
  <c r="E17" i="1" s="1"/>
  <c r="C18" i="1"/>
  <c r="D18" i="1" s="1"/>
  <c r="E18" i="1" s="1"/>
  <c r="C19" i="1"/>
  <c r="D19" i="1"/>
  <c r="E19" i="1"/>
  <c r="C21" i="1"/>
  <c r="D21" i="1"/>
  <c r="E21" i="1"/>
  <c r="C22" i="1"/>
  <c r="D22" i="1" s="1"/>
  <c r="E22" i="1" s="1"/>
  <c r="C26" i="1"/>
  <c r="D26" i="1" s="1"/>
  <c r="E26" i="1" s="1"/>
  <c r="C28" i="1"/>
  <c r="D28" i="1" s="1"/>
  <c r="E28" i="1" s="1"/>
  <c r="C29" i="1"/>
  <c r="D29" i="1" s="1"/>
  <c r="E29" i="1" s="1"/>
  <c r="C31" i="1"/>
  <c r="D31" i="1"/>
  <c r="E31" i="1"/>
  <c r="C32" i="1"/>
  <c r="D32" i="1" s="1"/>
  <c r="E32" i="1" s="1"/>
  <c r="C33" i="1"/>
  <c r="D33" i="1"/>
  <c r="E33" i="1" s="1"/>
  <c r="C34" i="1"/>
  <c r="D34" i="1"/>
  <c r="E34" i="1"/>
  <c r="C35" i="1"/>
  <c r="D35" i="1" s="1"/>
  <c r="E35" i="1" s="1"/>
  <c r="C36" i="1"/>
  <c r="D36" i="1" s="1"/>
  <c r="E36" i="1" s="1"/>
  <c r="E11" i="1"/>
  <c r="D11" i="1"/>
  <c r="C11" i="1"/>
  <c r="C27" i="1" l="1"/>
  <c r="D27" i="1" s="1"/>
  <c r="E27" i="1" s="1"/>
  <c r="J15" i="1"/>
  <c r="J14" i="1" s="1"/>
  <c r="H15" i="1"/>
  <c r="H14" i="1" s="1"/>
  <c r="G15" i="1"/>
  <c r="G14" i="1" s="1"/>
  <c r="C30" i="1"/>
  <c r="D30" i="1" s="1"/>
  <c r="E30" i="1" s="1"/>
  <c r="F15" i="1"/>
  <c r="C23" i="1"/>
  <c r="D23" i="1" s="1"/>
  <c r="E23" i="1" s="1"/>
  <c r="C14" i="1" l="1"/>
  <c r="D14" i="1" s="1"/>
  <c r="E14" i="1" s="1"/>
  <c r="C15" i="1"/>
  <c r="D15" i="1" s="1"/>
  <c r="E15" i="1" s="1"/>
</calcChain>
</file>

<file path=xl/sharedStrings.xml><?xml version="1.0" encoding="utf-8"?>
<sst xmlns="http://schemas.openxmlformats.org/spreadsheetml/2006/main" count="76" uniqueCount="64">
  <si>
    <t>SỞ NÔNG NGHIỆP VÀ MÔI TRƯỜNG</t>
  </si>
  <si>
    <t>CHƯƠNG: 412</t>
  </si>
  <si>
    <t>QUYẾT TOÁN THU - CHI NGÂN SÁCH NHÀ NƯỚC NĂM 2025</t>
  </si>
  <si>
    <t>(Kèm theo Quyết định số 295/QĐ-SNNMT ngày 13/5/2026 của Sở Nông nghiệp và Môi trường)</t>
  </si>
  <si>
    <t>STT</t>
  </si>
  <si>
    <t>Nội dung</t>
  </si>
  <si>
    <t>Tổng số liệu báo cáo quyết toán</t>
  </si>
  <si>
    <t>Tổng số liệu quyết toán được duyệt</t>
  </si>
  <si>
    <t>Chênh lệch</t>
  </si>
  <si>
    <t>Số quyết toán được duyệt chi tiết từng đơn vị trực thuộc</t>
  </si>
  <si>
    <t>Văn phòng Sở Nông nghiệp và Môi trường</t>
  </si>
  <si>
    <t>Chi cục Kiểm lâm</t>
  </si>
  <si>
    <t>Trung tâm Khuyến nông</t>
  </si>
  <si>
    <t>Trung tâm Tài nguyên và Môi trường</t>
  </si>
  <si>
    <t>Ban QLR đặc dụng và phòng hộ</t>
  </si>
  <si>
    <t>Văn phòng đăng ký đất đai</t>
  </si>
  <si>
    <t>Đơn vị: Triệu đồng</t>
  </si>
  <si>
    <t>Mẫu biểu số 80</t>
  </si>
  <si>
    <t>5=4-3</t>
  </si>
  <si>
    <t>A</t>
  </si>
  <si>
    <t>THU NGÂN SÁCH NHÀ NƯỚC</t>
  </si>
  <si>
    <t>Nguồn thu thuộc ngân sách nhà nước</t>
  </si>
  <si>
    <t>Thu từ nguồn NSNN hỗ trợ (đấu thầu, đặt hàng, kinh phí miễn giảm học phí)</t>
  </si>
  <si>
    <t>B</t>
  </si>
  <si>
    <t>I</t>
  </si>
  <si>
    <t>Nguồn ngân sách trong nước</t>
  </si>
  <si>
    <t>Chi quản lý hành chính</t>
  </si>
  <si>
    <t>1.1</t>
  </si>
  <si>
    <t>Kinh phí giao thực hiện chế độ tự chủ</t>
  </si>
  <si>
    <t>1.2</t>
  </si>
  <si>
    <t>Kinh phí không giao thực hiện chế độ tự chủ</t>
  </si>
  <si>
    <t>Chi sự nghiệp khoa học, công nghệ, đổi mới sáng tạo và chuyển đổi số</t>
  </si>
  <si>
    <t>Chi sự nghiệp giáo dục, đào tạo</t>
  </si>
  <si>
    <t>Kinh phí thường xuyên giao tự chủ</t>
  </si>
  <si>
    <t>Kinh phí thường xuyên không giao tự chủ</t>
  </si>
  <si>
    <t>Chi sự nghiệp văn hóa thông tin</t>
  </si>
  <si>
    <t>Chi bảo đảm xã hội</t>
  </si>
  <si>
    <t>Chi hoạt động kinh tế</t>
  </si>
  <si>
    <t>Chi sự nghiệp bảo vệ môi trường</t>
  </si>
  <si>
    <t>II</t>
  </si>
  <si>
    <t>Nguồn vốn viện trợ</t>
  </si>
  <si>
    <t>Dự án: Hỗ trợ các hộ gia đình bị ảnh hưởng bởi cơn bão số 03-Yagi trên địa bàn tỉnh Lạng Sơn</t>
  </si>
  <si>
    <t>3.1</t>
  </si>
  <si>
    <t>3.2</t>
  </si>
  <si>
    <t>6.1</t>
  </si>
  <si>
    <t>6.2</t>
  </si>
  <si>
    <t>7.1</t>
  </si>
  <si>
    <t>7.2</t>
  </si>
  <si>
    <t>III</t>
  </si>
  <si>
    <t>Nguồn vay nợ nước ngoài</t>
  </si>
  <si>
    <t>-</t>
  </si>
  <si>
    <t>Phí, lệ phí</t>
  </si>
  <si>
    <t>Thu dịch vụ, thu khác</t>
  </si>
  <si>
    <t>CHI THƯỜNG XUYÊN NGÂN SÁCH NHÀ NƯỚC</t>
  </si>
  <si>
    <t>4.1</t>
  </si>
  <si>
    <t>4.2</t>
  </si>
  <si>
    <t xml:space="preserve">C </t>
  </si>
  <si>
    <t>QUYẾT TOÁN VỐN ĐẦU TƯ NGUỒN NSNN NIÊN ĐỘ NĂM 2025</t>
  </si>
  <si>
    <t>Vốn đầu tư trong cân đối NSĐP</t>
  </si>
  <si>
    <t>Vốn sử dụng đất</t>
  </si>
  <si>
    <t>Nguồn vốn khác</t>
  </si>
  <si>
    <t>Nguồn vay nợ nước ngoài (ODA)</t>
  </si>
  <si>
    <t>Ghi chú</t>
  </si>
  <si>
    <t>Chênh lệch do có 02 dự án cấp huyện đã chi chuyển về duyệt quyết toán niên độ tại Sở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</si>
</sst>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6" workbookViewId="0">
      <pane xSplit="2" ySplit="2" topLeftCell="C8" activePane="bottomRight" state="frozen"/>
      <selection activeCell="A6" sqref="A6"/>
      <selection pane="topRight" activeCell="C6" sqref="C6"/>
      <selection pane="bottomLeft" activeCell="A8" sqref="A8"/>
      <selection pane="bottomRight" activeCell="E18" sqref="E18"/>
    </sheetView>
  </sheetViews>
  <sheetFormatPr defaultColWidth="9.109375" defaultRowHeight="15.6" x14ac:dyDescent="0.3"/>
  <cols>
    <col min="1" max="1" width="9.109375" style="2"/>
    <col min="2" max="2" width="56.44140625" style="1" customWidth="1"/>
    <col min="3" max="5" width="13.5546875" style="1" customWidth="1"/>
    <col min="6" max="11" width="15.109375" style="1" customWidth="1"/>
    <col min="12" max="12" width="23.109375" style="1" customWidth="1"/>
    <col min="13" max="13" width="13.88671875" style="1" customWidth="1"/>
    <col min="14" max="16384" width="9.109375" style="1"/>
  </cols>
  <sheetData>
    <row r="1" spans="1:12" s="3" customFormat="1" x14ac:dyDescent="0.3">
      <c r="A1" s="23" t="s">
        <v>0</v>
      </c>
      <c r="B1" s="23"/>
      <c r="C1" s="23"/>
      <c r="D1" s="23"/>
      <c r="J1" s="22" t="s">
        <v>17</v>
      </c>
      <c r="K1" s="22"/>
    </row>
    <row r="2" spans="1:12" s="3" customFormat="1" x14ac:dyDescent="0.3">
      <c r="A2" s="23" t="s">
        <v>1</v>
      </c>
      <c r="B2" s="23"/>
      <c r="C2" s="4"/>
      <c r="D2" s="4"/>
    </row>
    <row r="3" spans="1:12" s="3" customFormat="1" x14ac:dyDescent="0.3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s="5" customForma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ht="17.25" customHeight="1" x14ac:dyDescent="0.3">
      <c r="J5" s="21" t="s">
        <v>16</v>
      </c>
      <c r="K5" s="21"/>
    </row>
    <row r="6" spans="1:12" s="6" customFormat="1" ht="22.5" customHeight="1" x14ac:dyDescent="0.3">
      <c r="A6" s="24" t="s">
        <v>4</v>
      </c>
      <c r="B6" s="24" t="s">
        <v>5</v>
      </c>
      <c r="C6" s="24" t="s">
        <v>6</v>
      </c>
      <c r="D6" s="24" t="s">
        <v>7</v>
      </c>
      <c r="E6" s="24" t="s">
        <v>8</v>
      </c>
      <c r="F6" s="24" t="s">
        <v>9</v>
      </c>
      <c r="G6" s="24"/>
      <c r="H6" s="24"/>
      <c r="I6" s="24"/>
      <c r="J6" s="24"/>
      <c r="K6" s="24"/>
      <c r="L6" s="18" t="s">
        <v>62</v>
      </c>
    </row>
    <row r="7" spans="1:12" s="6" customFormat="1" ht="57" customHeight="1" x14ac:dyDescent="0.3">
      <c r="A7" s="24"/>
      <c r="B7" s="24"/>
      <c r="C7" s="24"/>
      <c r="D7" s="24"/>
      <c r="E7" s="24"/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19"/>
    </row>
    <row r="8" spans="1:12" s="7" customFormat="1" ht="15.75" x14ac:dyDescent="0.25">
      <c r="A8" s="9">
        <v>1</v>
      </c>
      <c r="B8" s="9">
        <v>2</v>
      </c>
      <c r="C8" s="9">
        <v>3</v>
      </c>
      <c r="D8" s="9">
        <v>4</v>
      </c>
      <c r="E8" s="9" t="s">
        <v>18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/>
    </row>
    <row r="9" spans="1:12" s="3" customFormat="1" ht="22.5" customHeight="1" x14ac:dyDescent="0.3">
      <c r="A9" s="8" t="s">
        <v>19</v>
      </c>
      <c r="B9" s="12" t="s">
        <v>20</v>
      </c>
      <c r="C9" s="15">
        <f>C10</f>
        <v>28610.099850999999</v>
      </c>
      <c r="D9" s="15">
        <f t="shared" ref="D9:K9" si="0">D10</f>
        <v>28610.099850999999</v>
      </c>
      <c r="E9" s="15">
        <f t="shared" si="0"/>
        <v>0</v>
      </c>
      <c r="F9" s="15">
        <f t="shared" si="0"/>
        <v>869.43847100000005</v>
      </c>
      <c r="G9" s="15">
        <f t="shared" si="0"/>
        <v>2</v>
      </c>
      <c r="H9" s="15">
        <f t="shared" si="0"/>
        <v>429.70322199999998</v>
      </c>
      <c r="I9" s="15">
        <f t="shared" si="0"/>
        <v>5246.3118670000003</v>
      </c>
      <c r="J9" s="15">
        <f t="shared" si="0"/>
        <v>0</v>
      </c>
      <c r="K9" s="15">
        <f t="shared" si="0"/>
        <v>22062.646291000001</v>
      </c>
      <c r="L9" s="12"/>
    </row>
    <row r="10" spans="1:12" s="3" customFormat="1" ht="22.5" customHeight="1" x14ac:dyDescent="0.3">
      <c r="A10" s="8">
        <v>1</v>
      </c>
      <c r="B10" s="12" t="s">
        <v>21</v>
      </c>
      <c r="C10" s="15">
        <f>C11+C12</f>
        <v>28610.099850999999</v>
      </c>
      <c r="D10" s="15">
        <f t="shared" ref="D10:K10" si="1">D11+D12</f>
        <v>28610.099850999999</v>
      </c>
      <c r="E10" s="15">
        <f t="shared" si="1"/>
        <v>0</v>
      </c>
      <c r="F10" s="15">
        <f t="shared" si="1"/>
        <v>869.43847100000005</v>
      </c>
      <c r="G10" s="15">
        <f t="shared" si="1"/>
        <v>2</v>
      </c>
      <c r="H10" s="15">
        <f t="shared" si="1"/>
        <v>429.70322199999998</v>
      </c>
      <c r="I10" s="15">
        <f t="shared" si="1"/>
        <v>5246.3118670000003</v>
      </c>
      <c r="J10" s="15">
        <f t="shared" si="1"/>
        <v>0</v>
      </c>
      <c r="K10" s="15">
        <f t="shared" si="1"/>
        <v>22062.646291000001</v>
      </c>
      <c r="L10" s="12"/>
    </row>
    <row r="11" spans="1:12" ht="22.5" customHeight="1" x14ac:dyDescent="0.3">
      <c r="A11" s="14" t="s">
        <v>50</v>
      </c>
      <c r="B11" s="11" t="s">
        <v>51</v>
      </c>
      <c r="C11" s="16">
        <f>SUM(F11:K11)</f>
        <v>2529.4964709999999</v>
      </c>
      <c r="D11" s="16">
        <f>C11</f>
        <v>2529.4964709999999</v>
      </c>
      <c r="E11" s="16">
        <f>D11-C11</f>
        <v>0</v>
      </c>
      <c r="F11" s="16">
        <v>869.43847100000005</v>
      </c>
      <c r="G11" s="16">
        <v>2</v>
      </c>
      <c r="H11" s="16"/>
      <c r="I11" s="16"/>
      <c r="J11" s="16"/>
      <c r="K11" s="16">
        <v>1658.058</v>
      </c>
      <c r="L11" s="11"/>
    </row>
    <row r="12" spans="1:12" ht="22.5" customHeight="1" x14ac:dyDescent="0.3">
      <c r="A12" s="14" t="s">
        <v>50</v>
      </c>
      <c r="B12" s="11" t="s">
        <v>52</v>
      </c>
      <c r="C12" s="16">
        <f t="shared" ref="C12:C36" si="2">SUM(F12:K12)</f>
        <v>26080.60338</v>
      </c>
      <c r="D12" s="16">
        <f t="shared" ref="D12:D36" si="3">C12</f>
        <v>26080.60338</v>
      </c>
      <c r="E12" s="16">
        <f t="shared" ref="E12:E36" si="4">D12-C12</f>
        <v>0</v>
      </c>
      <c r="F12" s="16"/>
      <c r="G12" s="16"/>
      <c r="H12" s="16">
        <v>429.70322199999998</v>
      </c>
      <c r="I12" s="16">
        <v>5246.3118670000003</v>
      </c>
      <c r="J12" s="16"/>
      <c r="K12" s="16">
        <v>20404.588291</v>
      </c>
      <c r="L12" s="11"/>
    </row>
    <row r="13" spans="1:12" s="3" customFormat="1" ht="37.5" customHeight="1" x14ac:dyDescent="0.3">
      <c r="A13" s="8">
        <v>2</v>
      </c>
      <c r="B13" s="12" t="s">
        <v>22</v>
      </c>
      <c r="C13" s="15">
        <f t="shared" si="2"/>
        <v>0</v>
      </c>
      <c r="D13" s="15">
        <f t="shared" si="3"/>
        <v>0</v>
      </c>
      <c r="E13" s="15">
        <f t="shared" si="4"/>
        <v>0</v>
      </c>
      <c r="F13" s="15"/>
      <c r="G13" s="15"/>
      <c r="H13" s="15"/>
      <c r="I13" s="15"/>
      <c r="J13" s="15"/>
      <c r="K13" s="15"/>
      <c r="L13" s="12"/>
    </row>
    <row r="14" spans="1:12" s="3" customFormat="1" ht="22.5" customHeight="1" x14ac:dyDescent="0.3">
      <c r="A14" s="8" t="s">
        <v>23</v>
      </c>
      <c r="B14" s="12" t="s">
        <v>53</v>
      </c>
      <c r="C14" s="15">
        <f t="shared" si="2"/>
        <v>491859.53112199996</v>
      </c>
      <c r="D14" s="15">
        <f t="shared" si="3"/>
        <v>491859.53112199996</v>
      </c>
      <c r="E14" s="15">
        <f t="shared" si="4"/>
        <v>0</v>
      </c>
      <c r="F14" s="15">
        <f>F15+F33+F36</f>
        <v>185998.957112</v>
      </c>
      <c r="G14" s="15">
        <f t="shared" ref="G14:K14" si="5">G15+G33+G36</f>
        <v>82205.049845000001</v>
      </c>
      <c r="H14" s="15">
        <f t="shared" si="5"/>
        <v>51837.752130000001</v>
      </c>
      <c r="I14" s="15">
        <f t="shared" si="5"/>
        <v>135770.15637499999</v>
      </c>
      <c r="J14" s="15">
        <f t="shared" si="5"/>
        <v>15362.751402</v>
      </c>
      <c r="K14" s="15">
        <f t="shared" si="5"/>
        <v>20684.864258000001</v>
      </c>
      <c r="L14" s="12"/>
    </row>
    <row r="15" spans="1:12" s="3" customFormat="1" ht="22.5" customHeight="1" x14ac:dyDescent="0.3">
      <c r="A15" s="8" t="s">
        <v>24</v>
      </c>
      <c r="B15" s="12" t="s">
        <v>25</v>
      </c>
      <c r="C15" s="15">
        <f t="shared" si="2"/>
        <v>490859.53112199996</v>
      </c>
      <c r="D15" s="15">
        <f t="shared" si="3"/>
        <v>490859.53112199996</v>
      </c>
      <c r="E15" s="15">
        <f t="shared" si="4"/>
        <v>0</v>
      </c>
      <c r="F15" s="15">
        <f>F16+F19+F20+F23+F26+F27+F30</f>
        <v>184998.957112</v>
      </c>
      <c r="G15" s="15">
        <f t="shared" ref="G15:K15" si="6">G16+G19+G20+G23+G26+G27+G30</f>
        <v>82205.049845000001</v>
      </c>
      <c r="H15" s="15">
        <f t="shared" si="6"/>
        <v>51837.752130000001</v>
      </c>
      <c r="I15" s="15">
        <f t="shared" si="6"/>
        <v>135770.15637499999</v>
      </c>
      <c r="J15" s="15">
        <f t="shared" si="6"/>
        <v>15362.751402</v>
      </c>
      <c r="K15" s="15">
        <f t="shared" si="6"/>
        <v>20684.864258000001</v>
      </c>
      <c r="L15" s="12"/>
    </row>
    <row r="16" spans="1:12" ht="22.5" customHeight="1" x14ac:dyDescent="0.3">
      <c r="A16" s="10">
        <v>1</v>
      </c>
      <c r="B16" s="11" t="s">
        <v>26</v>
      </c>
      <c r="C16" s="16">
        <f t="shared" si="2"/>
        <v>137031.00387800002</v>
      </c>
      <c r="D16" s="16">
        <f t="shared" si="3"/>
        <v>137031.00387800002</v>
      </c>
      <c r="E16" s="16">
        <f t="shared" si="4"/>
        <v>0</v>
      </c>
      <c r="F16" s="16">
        <f>F17+F18</f>
        <v>71697.767913000003</v>
      </c>
      <c r="G16" s="16">
        <f t="shared" ref="G16:K16" si="7">G17+G18</f>
        <v>65333.235965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16">
        <f t="shared" si="7"/>
        <v>0</v>
      </c>
      <c r="L16" s="11"/>
    </row>
    <row r="17" spans="1:12" s="5" customFormat="1" ht="22.5" customHeight="1" x14ac:dyDescent="0.3">
      <c r="A17" s="9" t="s">
        <v>27</v>
      </c>
      <c r="B17" s="13" t="s">
        <v>28</v>
      </c>
      <c r="C17" s="17">
        <f t="shared" si="2"/>
        <v>57932.670740999994</v>
      </c>
      <c r="D17" s="17">
        <f t="shared" si="3"/>
        <v>57932.670740999994</v>
      </c>
      <c r="E17" s="17">
        <f t="shared" si="4"/>
        <v>0</v>
      </c>
      <c r="F17" s="17">
        <v>21122.825710000001</v>
      </c>
      <c r="G17" s="17">
        <v>36809.845030999997</v>
      </c>
      <c r="H17" s="17"/>
      <c r="I17" s="17"/>
      <c r="J17" s="17"/>
      <c r="K17" s="17"/>
      <c r="L17" s="13"/>
    </row>
    <row r="18" spans="1:12" s="5" customFormat="1" ht="22.5" customHeight="1" x14ac:dyDescent="0.3">
      <c r="A18" s="9" t="s">
        <v>29</v>
      </c>
      <c r="B18" s="13" t="s">
        <v>30</v>
      </c>
      <c r="C18" s="17">
        <f t="shared" si="2"/>
        <v>79098.333136999994</v>
      </c>
      <c r="D18" s="17">
        <f t="shared" si="3"/>
        <v>79098.333136999994</v>
      </c>
      <c r="E18" s="17">
        <f t="shared" si="4"/>
        <v>0</v>
      </c>
      <c r="F18" s="17">
        <v>50574.942202999999</v>
      </c>
      <c r="G18" s="17">
        <v>28523.390933999999</v>
      </c>
      <c r="H18" s="17"/>
      <c r="I18" s="17"/>
      <c r="J18" s="17"/>
      <c r="K18" s="17"/>
      <c r="L18" s="13"/>
    </row>
    <row r="19" spans="1:12" ht="37.5" customHeight="1" x14ac:dyDescent="0.3">
      <c r="A19" s="10">
        <v>2</v>
      </c>
      <c r="B19" s="11" t="s">
        <v>31</v>
      </c>
      <c r="C19" s="16">
        <f t="shared" si="2"/>
        <v>0</v>
      </c>
      <c r="D19" s="16">
        <f t="shared" si="3"/>
        <v>0</v>
      </c>
      <c r="E19" s="16">
        <f t="shared" si="4"/>
        <v>0</v>
      </c>
      <c r="F19" s="16"/>
      <c r="G19" s="16"/>
      <c r="H19" s="16"/>
      <c r="I19" s="16"/>
      <c r="J19" s="16"/>
      <c r="K19" s="16"/>
      <c r="L19" s="11"/>
    </row>
    <row r="20" spans="1:12" ht="22.5" customHeight="1" x14ac:dyDescent="0.3">
      <c r="A20" s="10">
        <v>3</v>
      </c>
      <c r="B20" s="11" t="s">
        <v>32</v>
      </c>
      <c r="C20" s="16">
        <f t="shared" si="2"/>
        <v>119.56826</v>
      </c>
      <c r="D20" s="16">
        <f t="shared" si="3"/>
        <v>119.56826</v>
      </c>
      <c r="E20" s="16">
        <f t="shared" si="4"/>
        <v>0</v>
      </c>
      <c r="F20" s="16">
        <f>SUM(F21:F22)</f>
        <v>119.56826</v>
      </c>
      <c r="G20" s="16">
        <f t="shared" ref="G20:K20" si="8">SUM(G21:G22)</f>
        <v>0</v>
      </c>
      <c r="H20" s="16">
        <f t="shared" si="8"/>
        <v>0</v>
      </c>
      <c r="I20" s="16">
        <f t="shared" si="8"/>
        <v>0</v>
      </c>
      <c r="J20" s="16">
        <f t="shared" si="8"/>
        <v>0</v>
      </c>
      <c r="K20" s="16">
        <f t="shared" si="8"/>
        <v>0</v>
      </c>
      <c r="L20" s="11"/>
    </row>
    <row r="21" spans="1:12" s="5" customFormat="1" ht="22.5" customHeight="1" x14ac:dyDescent="0.3">
      <c r="A21" s="9" t="s">
        <v>42</v>
      </c>
      <c r="B21" s="13" t="s">
        <v>33</v>
      </c>
      <c r="C21" s="17">
        <f t="shared" si="2"/>
        <v>0</v>
      </c>
      <c r="D21" s="17">
        <f t="shared" si="3"/>
        <v>0</v>
      </c>
      <c r="E21" s="17">
        <f t="shared" si="4"/>
        <v>0</v>
      </c>
      <c r="F21" s="17"/>
      <c r="G21" s="17"/>
      <c r="H21" s="17"/>
      <c r="I21" s="17"/>
      <c r="J21" s="17"/>
      <c r="K21" s="17"/>
      <c r="L21" s="13"/>
    </row>
    <row r="22" spans="1:12" s="5" customFormat="1" ht="22.5" customHeight="1" x14ac:dyDescent="0.3">
      <c r="A22" s="9" t="s">
        <v>43</v>
      </c>
      <c r="B22" s="13" t="s">
        <v>34</v>
      </c>
      <c r="C22" s="17">
        <f t="shared" si="2"/>
        <v>119.56826</v>
      </c>
      <c r="D22" s="17">
        <f t="shared" si="3"/>
        <v>119.56826</v>
      </c>
      <c r="E22" s="17">
        <f t="shared" si="4"/>
        <v>0</v>
      </c>
      <c r="F22" s="17">
        <v>119.56826</v>
      </c>
      <c r="G22" s="17"/>
      <c r="H22" s="17"/>
      <c r="I22" s="17"/>
      <c r="J22" s="17"/>
      <c r="K22" s="17"/>
      <c r="L22" s="13"/>
    </row>
    <row r="23" spans="1:12" ht="22.5" customHeight="1" x14ac:dyDescent="0.3">
      <c r="A23" s="10">
        <v>4</v>
      </c>
      <c r="B23" s="11" t="s">
        <v>35</v>
      </c>
      <c r="C23" s="16">
        <f t="shared" si="2"/>
        <v>402.24</v>
      </c>
      <c r="D23" s="16">
        <f t="shared" si="3"/>
        <v>402.24</v>
      </c>
      <c r="E23" s="16">
        <f t="shared" si="4"/>
        <v>0</v>
      </c>
      <c r="F23" s="16">
        <f>F24+F25</f>
        <v>402.24</v>
      </c>
      <c r="G23" s="16">
        <f t="shared" ref="G23:K23" si="9">G24+G25</f>
        <v>0</v>
      </c>
      <c r="H23" s="16">
        <f t="shared" si="9"/>
        <v>0</v>
      </c>
      <c r="I23" s="16">
        <f t="shared" si="9"/>
        <v>0</v>
      </c>
      <c r="J23" s="16">
        <f t="shared" si="9"/>
        <v>0</v>
      </c>
      <c r="K23" s="16">
        <f t="shared" si="9"/>
        <v>0</v>
      </c>
      <c r="L23" s="11"/>
    </row>
    <row r="24" spans="1:12" s="5" customFormat="1" ht="22.5" customHeight="1" x14ac:dyDescent="0.3">
      <c r="A24" s="9" t="s">
        <v>54</v>
      </c>
      <c r="B24" s="13" t="s">
        <v>33</v>
      </c>
      <c r="C24" s="17">
        <f t="shared" ref="C24:C25" si="10">SUM(F24:K24)</f>
        <v>0</v>
      </c>
      <c r="D24" s="17">
        <f t="shared" si="3"/>
        <v>0</v>
      </c>
      <c r="E24" s="17">
        <f t="shared" ref="E24:E25" si="11">D24-C24</f>
        <v>0</v>
      </c>
      <c r="F24" s="17"/>
      <c r="G24" s="17"/>
      <c r="H24" s="17"/>
      <c r="I24" s="17"/>
      <c r="J24" s="17"/>
      <c r="K24" s="17"/>
      <c r="L24" s="13"/>
    </row>
    <row r="25" spans="1:12" s="5" customFormat="1" ht="22.5" customHeight="1" x14ac:dyDescent="0.3">
      <c r="A25" s="9" t="s">
        <v>55</v>
      </c>
      <c r="B25" s="13" t="s">
        <v>34</v>
      </c>
      <c r="C25" s="17">
        <f t="shared" si="10"/>
        <v>402.24</v>
      </c>
      <c r="D25" s="17">
        <f t="shared" si="3"/>
        <v>402.24</v>
      </c>
      <c r="E25" s="17">
        <f t="shared" si="11"/>
        <v>0</v>
      </c>
      <c r="F25" s="17">
        <v>402.24</v>
      </c>
      <c r="G25" s="17"/>
      <c r="H25" s="17"/>
      <c r="I25" s="17"/>
      <c r="J25" s="17"/>
      <c r="K25" s="17"/>
      <c r="L25" s="13"/>
    </row>
    <row r="26" spans="1:12" ht="22.5" customHeight="1" x14ac:dyDescent="0.3">
      <c r="A26" s="10">
        <v>5</v>
      </c>
      <c r="B26" s="11" t="s">
        <v>36</v>
      </c>
      <c r="C26" s="16">
        <f t="shared" si="2"/>
        <v>0</v>
      </c>
      <c r="D26" s="16">
        <f t="shared" si="3"/>
        <v>0</v>
      </c>
      <c r="E26" s="16">
        <f t="shared" si="4"/>
        <v>0</v>
      </c>
      <c r="F26" s="16"/>
      <c r="G26" s="16"/>
      <c r="H26" s="16"/>
      <c r="I26" s="16"/>
      <c r="J26" s="16"/>
      <c r="K26" s="16"/>
      <c r="L26" s="11"/>
    </row>
    <row r="27" spans="1:12" ht="22.5" customHeight="1" x14ac:dyDescent="0.3">
      <c r="A27" s="10">
        <v>6</v>
      </c>
      <c r="B27" s="11" t="s">
        <v>37</v>
      </c>
      <c r="C27" s="16">
        <f t="shared" si="2"/>
        <v>222367.84066700004</v>
      </c>
      <c r="D27" s="16">
        <f t="shared" si="3"/>
        <v>222367.84066700004</v>
      </c>
      <c r="E27" s="16">
        <f t="shared" si="4"/>
        <v>0</v>
      </c>
      <c r="F27" s="16">
        <f>F28+F29</f>
        <v>111754.965322</v>
      </c>
      <c r="G27" s="16">
        <f t="shared" ref="G27:K27" si="12">G28+G29</f>
        <v>16871.813880000002</v>
      </c>
      <c r="H27" s="16">
        <f t="shared" si="12"/>
        <v>51770.352129999999</v>
      </c>
      <c r="I27" s="16">
        <f t="shared" si="12"/>
        <v>5923.0936750000001</v>
      </c>
      <c r="J27" s="16">
        <f t="shared" si="12"/>
        <v>15362.751402</v>
      </c>
      <c r="K27" s="16">
        <f t="shared" si="12"/>
        <v>20684.864258000001</v>
      </c>
      <c r="L27" s="11"/>
    </row>
    <row r="28" spans="1:12" s="5" customFormat="1" ht="22.5" customHeight="1" x14ac:dyDescent="0.3">
      <c r="A28" s="9" t="s">
        <v>44</v>
      </c>
      <c r="B28" s="13" t="s">
        <v>33</v>
      </c>
      <c r="C28" s="17">
        <f t="shared" si="2"/>
        <v>47438.769655000004</v>
      </c>
      <c r="D28" s="17">
        <f t="shared" si="3"/>
        <v>47438.769655000004</v>
      </c>
      <c r="E28" s="17">
        <f t="shared" si="4"/>
        <v>0</v>
      </c>
      <c r="F28" s="17"/>
      <c r="G28" s="17"/>
      <c r="H28" s="17">
        <v>28307.159419</v>
      </c>
      <c r="I28" s="17">
        <v>2754.6104869999999</v>
      </c>
      <c r="J28" s="17">
        <v>5165.7910979999997</v>
      </c>
      <c r="K28" s="17">
        <v>11211.208651000001</v>
      </c>
      <c r="L28" s="13"/>
    </row>
    <row r="29" spans="1:12" s="5" customFormat="1" ht="22.5" customHeight="1" x14ac:dyDescent="0.3">
      <c r="A29" s="9" t="s">
        <v>45</v>
      </c>
      <c r="B29" s="13" t="s">
        <v>34</v>
      </c>
      <c r="C29" s="17">
        <f t="shared" si="2"/>
        <v>174929.07101200003</v>
      </c>
      <c r="D29" s="17">
        <f t="shared" si="3"/>
        <v>174929.07101200003</v>
      </c>
      <c r="E29" s="17">
        <f t="shared" si="4"/>
        <v>0</v>
      </c>
      <c r="F29" s="17">
        <v>111754.965322</v>
      </c>
      <c r="G29" s="17">
        <v>16871.813880000002</v>
      </c>
      <c r="H29" s="17">
        <v>23463.192711</v>
      </c>
      <c r="I29" s="17">
        <v>3168.4831880000002</v>
      </c>
      <c r="J29" s="17">
        <v>10196.960304</v>
      </c>
      <c r="K29" s="17">
        <v>9473.6556070000006</v>
      </c>
      <c r="L29" s="13"/>
    </row>
    <row r="30" spans="1:12" ht="22.5" customHeight="1" x14ac:dyDescent="0.3">
      <c r="A30" s="10">
        <v>7</v>
      </c>
      <c r="B30" s="11" t="s">
        <v>38</v>
      </c>
      <c r="C30" s="16">
        <f t="shared" si="2"/>
        <v>130938.878317</v>
      </c>
      <c r="D30" s="16">
        <f t="shared" si="3"/>
        <v>130938.878317</v>
      </c>
      <c r="E30" s="16">
        <f t="shared" si="4"/>
        <v>0</v>
      </c>
      <c r="F30" s="16">
        <f>F31+F32</f>
        <v>1024.4156170000001</v>
      </c>
      <c r="G30" s="16">
        <f t="shared" ref="G30:K30" si="13">G31+G32</f>
        <v>0</v>
      </c>
      <c r="H30" s="16">
        <f t="shared" si="13"/>
        <v>67.400000000000006</v>
      </c>
      <c r="I30" s="16">
        <f t="shared" si="13"/>
        <v>129847.06269999999</v>
      </c>
      <c r="J30" s="16">
        <f t="shared" si="13"/>
        <v>0</v>
      </c>
      <c r="K30" s="16">
        <f t="shared" si="13"/>
        <v>0</v>
      </c>
      <c r="L30" s="11"/>
    </row>
    <row r="31" spans="1:12" s="5" customFormat="1" ht="22.5" customHeight="1" x14ac:dyDescent="0.3">
      <c r="A31" s="9" t="s">
        <v>46</v>
      </c>
      <c r="B31" s="13" t="s">
        <v>33</v>
      </c>
      <c r="C31" s="17">
        <f t="shared" si="2"/>
        <v>0</v>
      </c>
      <c r="D31" s="17">
        <f t="shared" si="3"/>
        <v>0</v>
      </c>
      <c r="E31" s="17">
        <f t="shared" si="4"/>
        <v>0</v>
      </c>
      <c r="F31" s="17"/>
      <c r="G31" s="17"/>
      <c r="H31" s="17"/>
      <c r="I31" s="17"/>
      <c r="J31" s="17"/>
      <c r="K31" s="17"/>
      <c r="L31" s="13"/>
    </row>
    <row r="32" spans="1:12" s="5" customFormat="1" ht="22.5" customHeight="1" x14ac:dyDescent="0.3">
      <c r="A32" s="9" t="s">
        <v>47</v>
      </c>
      <c r="B32" s="13" t="s">
        <v>34</v>
      </c>
      <c r="C32" s="17">
        <f t="shared" si="2"/>
        <v>130938.878317</v>
      </c>
      <c r="D32" s="17">
        <f t="shared" si="3"/>
        <v>130938.878317</v>
      </c>
      <c r="E32" s="17">
        <f t="shared" si="4"/>
        <v>0</v>
      </c>
      <c r="F32" s="17">
        <v>1024.4156170000001</v>
      </c>
      <c r="G32" s="17"/>
      <c r="H32" s="17">
        <v>67.400000000000006</v>
      </c>
      <c r="I32" s="17">
        <v>129847.06269999999</v>
      </c>
      <c r="J32" s="17"/>
      <c r="K32" s="17"/>
      <c r="L32" s="13"/>
    </row>
    <row r="33" spans="1:12" s="3" customFormat="1" ht="22.5" customHeight="1" x14ac:dyDescent="0.3">
      <c r="A33" s="8" t="s">
        <v>39</v>
      </c>
      <c r="B33" s="12" t="s">
        <v>40</v>
      </c>
      <c r="C33" s="15">
        <f t="shared" si="2"/>
        <v>1000</v>
      </c>
      <c r="D33" s="15">
        <f t="shared" si="3"/>
        <v>1000</v>
      </c>
      <c r="E33" s="15">
        <f t="shared" si="4"/>
        <v>0</v>
      </c>
      <c r="F33" s="15">
        <f>F34</f>
        <v>1000</v>
      </c>
      <c r="G33" s="15"/>
      <c r="H33" s="15"/>
      <c r="I33" s="15"/>
      <c r="J33" s="15"/>
      <c r="K33" s="15"/>
      <c r="L33" s="12"/>
    </row>
    <row r="34" spans="1:12" ht="22.5" customHeight="1" x14ac:dyDescent="0.3">
      <c r="A34" s="10">
        <v>1</v>
      </c>
      <c r="B34" s="11" t="s">
        <v>36</v>
      </c>
      <c r="C34" s="16">
        <f t="shared" si="2"/>
        <v>1000</v>
      </c>
      <c r="D34" s="16">
        <f t="shared" si="3"/>
        <v>1000</v>
      </c>
      <c r="E34" s="16">
        <f t="shared" si="4"/>
        <v>0</v>
      </c>
      <c r="F34" s="16">
        <f>F35</f>
        <v>1000</v>
      </c>
      <c r="G34" s="16"/>
      <c r="H34" s="16"/>
      <c r="I34" s="16"/>
      <c r="J34" s="16"/>
      <c r="K34" s="16"/>
      <c r="L34" s="11"/>
    </row>
    <row r="35" spans="1:12" s="5" customFormat="1" ht="37.5" customHeight="1" x14ac:dyDescent="0.3">
      <c r="A35" s="9" t="s">
        <v>27</v>
      </c>
      <c r="B35" s="13" t="s">
        <v>41</v>
      </c>
      <c r="C35" s="17">
        <f t="shared" si="2"/>
        <v>1000</v>
      </c>
      <c r="D35" s="17">
        <f t="shared" si="3"/>
        <v>1000</v>
      </c>
      <c r="E35" s="17">
        <f t="shared" si="4"/>
        <v>0</v>
      </c>
      <c r="F35" s="17">
        <v>1000</v>
      </c>
      <c r="G35" s="17"/>
      <c r="H35" s="17"/>
      <c r="I35" s="17"/>
      <c r="J35" s="17"/>
      <c r="K35" s="17"/>
      <c r="L35" s="13"/>
    </row>
    <row r="36" spans="1:12" s="3" customFormat="1" ht="27.75" customHeight="1" x14ac:dyDescent="0.3">
      <c r="A36" s="8" t="s">
        <v>48</v>
      </c>
      <c r="B36" s="12" t="s">
        <v>49</v>
      </c>
      <c r="C36" s="15">
        <f t="shared" si="2"/>
        <v>0</v>
      </c>
      <c r="D36" s="15">
        <f t="shared" si="3"/>
        <v>0</v>
      </c>
      <c r="E36" s="15">
        <f t="shared" si="4"/>
        <v>0</v>
      </c>
      <c r="F36" s="15"/>
      <c r="G36" s="15"/>
      <c r="H36" s="15"/>
      <c r="I36" s="15"/>
      <c r="J36" s="15"/>
      <c r="K36" s="15"/>
      <c r="L36" s="12"/>
    </row>
    <row r="37" spans="1:12" s="3" customFormat="1" ht="38.25" customHeight="1" x14ac:dyDescent="0.3">
      <c r="A37" s="8" t="s">
        <v>56</v>
      </c>
      <c r="B37" s="12" t="s">
        <v>57</v>
      </c>
      <c r="C37" s="15">
        <f>C38+C42</f>
        <v>170965.96583900001</v>
      </c>
      <c r="D37" s="15">
        <f>D38+D42</f>
        <v>169606.24813700002</v>
      </c>
      <c r="E37" s="15">
        <f t="shared" ref="E37" si="14">D37-C37</f>
        <v>-1359.7177019999945</v>
      </c>
      <c r="F37" s="15">
        <f>F38+F42</f>
        <v>170965.96583900001</v>
      </c>
      <c r="G37" s="12"/>
      <c r="H37" s="12"/>
      <c r="I37" s="12"/>
      <c r="J37" s="12"/>
      <c r="K37" s="12"/>
      <c r="L37" s="12"/>
    </row>
    <row r="38" spans="1:12" s="3" customFormat="1" ht="26.25" customHeight="1" x14ac:dyDescent="0.3">
      <c r="A38" s="8" t="s">
        <v>24</v>
      </c>
      <c r="B38" s="12" t="s">
        <v>25</v>
      </c>
      <c r="C38" s="15">
        <f>SUM(C39:C41)</f>
        <v>72724.19254199999</v>
      </c>
      <c r="D38" s="15">
        <f>SUM(D39:D41)</f>
        <v>71364.474839999995</v>
      </c>
      <c r="E38" s="15">
        <f t="shared" ref="E38" si="15">D38-C38</f>
        <v>-1359.7177019999945</v>
      </c>
      <c r="F38" s="15">
        <f>SUM(F39:F41)</f>
        <v>72724.19254199999</v>
      </c>
      <c r="G38" s="12"/>
      <c r="H38" s="12"/>
      <c r="I38" s="12"/>
      <c r="J38" s="12"/>
      <c r="K38" s="12"/>
      <c r="L38" s="12"/>
    </row>
    <row r="39" spans="1:12" ht="26.25" customHeight="1" x14ac:dyDescent="0.3">
      <c r="A39" s="10">
        <v>1</v>
      </c>
      <c r="B39" s="11" t="s">
        <v>58</v>
      </c>
      <c r="C39" s="16">
        <f t="shared" ref="C39:C42" si="16">SUM(F39:K39)</f>
        <v>49076.661662999999</v>
      </c>
      <c r="D39" s="16">
        <f t="shared" ref="D39:D42" si="17">C39</f>
        <v>49076.661662999999</v>
      </c>
      <c r="E39" s="16">
        <f t="shared" ref="E39:E42" si="18">D39-C39</f>
        <v>0</v>
      </c>
      <c r="F39" s="16">
        <v>49076.661662999999</v>
      </c>
      <c r="G39" s="11"/>
      <c r="H39" s="11"/>
      <c r="I39" s="11"/>
      <c r="J39" s="11"/>
      <c r="K39" s="11"/>
      <c r="L39" s="11"/>
    </row>
    <row r="40" spans="1:12" ht="63.75" customHeight="1" x14ac:dyDescent="0.3">
      <c r="A40" s="10">
        <v>2</v>
      </c>
      <c r="B40" s="11" t="s">
        <v>59</v>
      </c>
      <c r="C40" s="16">
        <f t="shared" si="16"/>
        <v>20293.009878999997</v>
      </c>
      <c r="D40" s="16">
        <f>C40-1359.717702</f>
        <v>18933.292176999996</v>
      </c>
      <c r="E40" s="16">
        <f t="shared" si="18"/>
        <v>-1359.7177020000017</v>
      </c>
      <c r="F40" s="16">
        <v>20293.009878999997</v>
      </c>
      <c r="G40" s="11"/>
      <c r="H40" s="11"/>
      <c r="I40" s="11"/>
      <c r="J40" s="11"/>
      <c r="K40" s="11"/>
      <c r="L40" s="11" t="s">
        <v>63</v>
      </c>
    </row>
    <row r="41" spans="1:12" ht="26.25" customHeight="1" x14ac:dyDescent="0.3">
      <c r="A41" s="10">
        <v>3</v>
      </c>
      <c r="B41" s="11" t="s">
        <v>60</v>
      </c>
      <c r="C41" s="16">
        <f t="shared" si="16"/>
        <v>3354.5210000000002</v>
      </c>
      <c r="D41" s="16">
        <f t="shared" si="17"/>
        <v>3354.5210000000002</v>
      </c>
      <c r="E41" s="16">
        <f t="shared" si="18"/>
        <v>0</v>
      </c>
      <c r="F41" s="16">
        <v>3354.5210000000002</v>
      </c>
      <c r="G41" s="11"/>
      <c r="H41" s="11"/>
      <c r="I41" s="11"/>
      <c r="J41" s="11"/>
      <c r="K41" s="11"/>
      <c r="L41" s="11"/>
    </row>
    <row r="42" spans="1:12" s="3" customFormat="1" ht="26.25" customHeight="1" x14ac:dyDescent="0.3">
      <c r="A42" s="8" t="s">
        <v>39</v>
      </c>
      <c r="B42" s="12" t="s">
        <v>61</v>
      </c>
      <c r="C42" s="15">
        <f t="shared" si="16"/>
        <v>98241.773297000007</v>
      </c>
      <c r="D42" s="15">
        <f t="shared" si="17"/>
        <v>98241.773297000007</v>
      </c>
      <c r="E42" s="15">
        <f t="shared" si="18"/>
        <v>0</v>
      </c>
      <c r="F42" s="15">
        <v>98241.773297000007</v>
      </c>
      <c r="G42" s="12"/>
      <c r="H42" s="12"/>
      <c r="I42" s="12"/>
      <c r="J42" s="12"/>
      <c r="K42" s="12"/>
      <c r="L42" s="12"/>
    </row>
  </sheetData>
  <mergeCells count="13">
    <mergeCell ref="L6:L7"/>
    <mergeCell ref="A4:K4"/>
    <mergeCell ref="J5:K5"/>
    <mergeCell ref="J1:K1"/>
    <mergeCell ref="A3:K3"/>
    <mergeCell ref="A1:D1"/>
    <mergeCell ref="A2:B2"/>
    <mergeCell ref="A6:A7"/>
    <mergeCell ref="B6:B7"/>
    <mergeCell ref="C6:C7"/>
    <mergeCell ref="D6:D7"/>
    <mergeCell ref="E6:E7"/>
    <mergeCell ref="F6:K6"/>
  </mergeCells>
  <printOptions horizontalCentered="1"/>
  <pageMargins left="0.45" right="0.2" top="0.5" bottom="0.5" header="0.3" footer="0.3"/>
  <pageSetup paperSize="9" scale="63" fitToHeight="0" orientation="landscape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V&amp;H</dc:creator>
  <cp:lastModifiedBy>ismail - [2010]</cp:lastModifiedBy>
  <cp:lastPrinted>2026-06-01T03:52:56Z</cp:lastPrinted>
  <dcterms:created xsi:type="dcterms:W3CDTF">2026-06-01T02:58:17Z</dcterms:created>
  <dcterms:modified xsi:type="dcterms:W3CDTF">2026-06-01T06:37:56Z</dcterms:modified>
</cp:coreProperties>
</file>