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216"/>
  </bookViews>
  <sheets>
    <sheet name="Sheet1" sheetId="1" r:id="rId1"/>
  </sheets>
  <externalReferences>
    <externalReference r:id="rId2"/>
  </externalReferences>
  <definedNames>
    <definedName name="chuong_pl_105" localSheetId="0">Sheet1!$E$1</definedName>
    <definedName name="chuong_pl_105_name" localSheetId="0">Sheet1!$A$3</definedName>
    <definedName name="chuong_pl_105_name_name" localSheetId="0">Sheet1!$A$4</definedName>
    <definedName name="chuong_pl_105_name_name_name" localSheetId="0">Sheet1!#REF!</definedName>
    <definedName name="_xlnm.Print_Area" localSheetId="0">Sheet1!$A$1:$F$48</definedName>
    <definedName name="_xlnm.Print_Titles" localSheetId="0">Sheet1!$11:$11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E41" i="1" l="1"/>
  <c r="C39" i="1"/>
  <c r="E38" i="1"/>
  <c r="E37" i="1"/>
  <c r="C36" i="1"/>
  <c r="E33" i="1"/>
  <c r="E31" i="1" s="1"/>
  <c r="C31" i="1"/>
  <c r="E30" i="1"/>
  <c r="E28" i="1" s="1"/>
  <c r="C28" i="1"/>
  <c r="E27" i="1"/>
  <c r="E26" i="1"/>
  <c r="C22" i="1"/>
  <c r="D16" i="1"/>
  <c r="D15" i="1" s="1"/>
  <c r="C17" i="1"/>
  <c r="C16" i="1" s="1"/>
  <c r="C15" i="1" s="1"/>
  <c r="C14" i="1"/>
  <c r="C25" i="1" l="1"/>
  <c r="C24" i="1" s="1"/>
  <c r="C23" i="1" s="1"/>
  <c r="D28" i="1"/>
  <c r="D31" i="1"/>
  <c r="D39" i="1"/>
  <c r="E39" i="1" s="1"/>
  <c r="D25" i="1"/>
  <c r="D36" i="1"/>
  <c r="E36" i="1" s="1"/>
  <c r="E15" i="1"/>
  <c r="E16" i="1"/>
  <c r="E17" i="1"/>
  <c r="E25" i="1" l="1"/>
  <c r="D24" i="1"/>
  <c r="E24" i="1" s="1"/>
  <c r="E22" i="1"/>
  <c r="E14" i="1"/>
  <c r="D23" i="1" l="1"/>
  <c r="E23" i="1" s="1"/>
</calcChain>
</file>

<file path=xl/sharedStrings.xml><?xml version="1.0" encoding="utf-8"?>
<sst xmlns="http://schemas.openxmlformats.org/spreadsheetml/2006/main" count="74" uniqueCount="58">
  <si>
    <t>Mẫu biểu số 75</t>
  </si>
  <si>
    <t>Đơn vị: Triệu đồng</t>
  </si>
  <si>
    <t>Số TT</t>
  </si>
  <si>
    <t>Nội dung</t>
  </si>
  <si>
    <t>Dự toán năm</t>
  </si>
  <si>
    <t>Ước thực hiện/Dự toán năm (tỷ lệ %)</t>
  </si>
  <si>
    <t>A</t>
  </si>
  <si>
    <t>Tổng số thu, chi, nộp ngân sách phí, lệ phí</t>
  </si>
  <si>
    <t>I</t>
  </si>
  <si>
    <t>Số thu phí, lệ phí</t>
  </si>
  <si>
    <t>II</t>
  </si>
  <si>
    <t>Chi từ nguồn thu phí được để lại</t>
  </si>
  <si>
    <t>a</t>
  </si>
  <si>
    <t>Kinh phí thường xuyên giao tự chủ</t>
  </si>
  <si>
    <t>b</t>
  </si>
  <si>
    <t>Kinh phí thường xuyên không giao tự chủ</t>
  </si>
  <si>
    <t>Chi quản lý hành chính</t>
  </si>
  <si>
    <t>Kinh phí giao thực hiện chế độ tự chủ</t>
  </si>
  <si>
    <t>Kinh phí không giao thực hiện chế độ tự chủ</t>
  </si>
  <si>
    <t>III</t>
  </si>
  <si>
    <t>Số phí, lệ phí nộp ngân sách nhà nước</t>
  </si>
  <si>
    <t>B</t>
  </si>
  <si>
    <t>Dự toán chi ngân sách nhà nước</t>
  </si>
  <si>
    <t>Nguồn ngân sách trong nước</t>
  </si>
  <si>
    <t>1.1</t>
  </si>
  <si>
    <t>1.2</t>
  </si>
  <si>
    <t>Chi sự nghiệp khoa học, công nghệ, đổi mới sáng tạo và chuyển đổi số</t>
  </si>
  <si>
    <t>Chi sự nghiệp giáo dục, đào tạo</t>
  </si>
  <si>
    <t>Chi sự nghiệp y tế, dân số và gia đình</t>
  </si>
  <si>
    <t>Chi bảo đảm xã hội</t>
  </si>
  <si>
    <t>Chi hoạt động kinh tế</t>
  </si>
  <si>
    <t>6.1</t>
  </si>
  <si>
    <t>6.2</t>
  </si>
  <si>
    <t>Chi sự nghiệp bảo vệ môi trường</t>
  </si>
  <si>
    <t>Chi sự nghiệp văn hóa thông tin</t>
  </si>
  <si>
    <t>Chi sự nghiệp phát thanh, truyền hình, thông tấn</t>
  </si>
  <si>
    <t>Chi sự nghiệp thể dục thể thao</t>
  </si>
  <si>
    <t>Nguồn vốn viện trợ</t>
  </si>
  <si>
    <t>Nguồn vay nợ nước ngoài</t>
  </si>
  <si>
    <t>Chương: 412</t>
  </si>
  <si>
    <t>CÔNG KHAI THỰC HIỆN DỰ TOÁN THU - CHI NGÂN SÁCH</t>
  </si>
  <si>
    <t xml:space="preserve">             Căn cứ Nghị định số 73/2026/NĐ-CP ngày 10 tháng 3 năm 2026 của Chính phủ quy định chi tiết thi hành một số điều của Luật Ngân sách nhà nước;</t>
  </si>
  <si>
    <t>Ước thực hiện 03 tháng này so với cùng kỳ năm trước (tỷ lệ%)</t>
  </si>
  <si>
    <t xml:space="preserve">             Căn cứ Thông tư số 26/2026/TT-BTC ngày 25 tháng 3 năm 2026 của Bộ Tài chính quy định chi tiết và hướng dẫn thi hành một số điều của Nghị định số 73/2026/NĐ-CP ngày 10 tháng 3 năm 2026 của Chính phủ quy định chi tiết và hướng dẫn thi hành một số điều của Luật Ngân sách nhà nước;</t>
  </si>
  <si>
    <t>Đơn vị: Sở Nông nghiệp và Môi trường</t>
  </si>
  <si>
    <t>2.1</t>
  </si>
  <si>
    <t>2.2</t>
  </si>
  <si>
    <t>7.1</t>
  </si>
  <si>
    <t>7.2</t>
  </si>
  <si>
    <t>3.1</t>
  </si>
  <si>
    <t>3.2</t>
  </si>
  <si>
    <t>09 THÁNG NĂM 2026</t>
  </si>
  <si>
    <t>(Kèm theo Quyết định số          /QĐ-SNNMT ngày      /10/2026 của Sở Nông nghiệp và Môi trường)</t>
  </si>
  <si>
    <t xml:space="preserve">             Sở Nông nghiệp và Môi trường công khai tình hình thực hiện dự toán thu-chi ngân sách 09 tháng năm 2026 như sau:</t>
  </si>
  <si>
    <t>Ước thực hiện 09 tháng</t>
  </si>
  <si>
    <t>Chi sự nghiệp kinh tế</t>
  </si>
  <si>
    <t>C</t>
  </si>
  <si>
    <t>Chi đầu tư phát triển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</si>
</sst>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4" fontId="2" fillId="3" borderId="1" xfId="1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1" xfId="0" applyFont="1" applyBorder="1"/>
    <xf numFmtId="0" fontId="8" fillId="0" borderId="0" xfId="0" applyFont="1"/>
    <xf numFmtId="164" fontId="8" fillId="0" borderId="1" xfId="1" applyNumberFormat="1" applyFont="1" applyBorder="1"/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K&#7870;%20HO&#7840;CH%20T&#192;I%20CH&#205;NH\1.%20K&#7870;%20HO&#7840;CH%20T&#192;I%20CH&#205;NH\8.%20NGA%20KH-TC%202026\2.%20B&#193;O%20C&#193;O\1.%20TH&#431;&#7900;NG%20XUY&#202;N\52.%20BC%20th&#7921;c%20hi&#7879;n%20d&#7921;%20to&#225;n%20QII\D&#7921;%20th&#7843;o%20c&#244;ng%20khai\BC%20th&#7921;c%20hi&#7879;n%20DT%20qu&#253;%20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9">
          <cell r="C9">
            <v>998</v>
          </cell>
        </row>
        <row r="43">
          <cell r="C43">
            <v>47.3</v>
          </cell>
        </row>
        <row r="48">
          <cell r="C48">
            <v>950.7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workbookViewId="0">
      <selection activeCell="A8" sqref="A8:F8"/>
    </sheetView>
  </sheetViews>
  <sheetFormatPr defaultColWidth="9.109375" defaultRowHeight="15.6" x14ac:dyDescent="0.3"/>
  <cols>
    <col min="1" max="1" width="9.109375" style="1"/>
    <col min="2" max="2" width="41.5546875" style="1" customWidth="1"/>
    <col min="3" max="4" width="19.109375" style="1" customWidth="1"/>
    <col min="5" max="6" width="18.44140625" style="1" customWidth="1"/>
    <col min="7" max="16384" width="9.109375" style="1"/>
  </cols>
  <sheetData>
    <row r="1" spans="1:6" ht="17.25" customHeight="1" x14ac:dyDescent="0.3">
      <c r="A1" s="27" t="s">
        <v>44</v>
      </c>
      <c r="B1" s="27"/>
      <c r="E1" s="26" t="s">
        <v>0</v>
      </c>
      <c r="F1" s="26"/>
    </row>
    <row r="2" spans="1:6" ht="17.25" customHeight="1" x14ac:dyDescent="0.3">
      <c r="A2" s="27" t="s">
        <v>39</v>
      </c>
      <c r="B2" s="27"/>
      <c r="E2" s="26"/>
      <c r="F2" s="26"/>
    </row>
    <row r="3" spans="1:6" ht="17.25" customHeight="1" x14ac:dyDescent="0.3">
      <c r="A3" s="25" t="s">
        <v>40</v>
      </c>
      <c r="B3" s="25"/>
      <c r="C3" s="25"/>
      <c r="D3" s="25"/>
      <c r="E3" s="25"/>
      <c r="F3" s="25"/>
    </row>
    <row r="4" spans="1:6" ht="17.25" customHeight="1" x14ac:dyDescent="0.3">
      <c r="A4" s="25" t="s">
        <v>51</v>
      </c>
      <c r="B4" s="25"/>
      <c r="C4" s="25"/>
      <c r="D4" s="25"/>
      <c r="E4" s="25"/>
      <c r="F4" s="25"/>
    </row>
    <row r="5" spans="1:6" ht="17.25" customHeight="1" x14ac:dyDescent="0.3">
      <c r="A5" s="24" t="s">
        <v>52</v>
      </c>
      <c r="B5" s="24"/>
      <c r="C5" s="24"/>
      <c r="D5" s="24"/>
      <c r="E5" s="24"/>
      <c r="F5" s="24"/>
    </row>
    <row r="6" spans="1:6" ht="17.25" customHeight="1" x14ac:dyDescent="0.25">
      <c r="A6" s="8"/>
      <c r="B6" s="8"/>
      <c r="C6" s="8"/>
      <c r="D6" s="8"/>
      <c r="E6" s="8"/>
      <c r="F6" s="8"/>
    </row>
    <row r="7" spans="1:6" ht="30" customHeight="1" x14ac:dyDescent="0.3">
      <c r="A7" s="22" t="s">
        <v>41</v>
      </c>
      <c r="B7" s="22"/>
      <c r="C7" s="22"/>
      <c r="D7" s="22"/>
      <c r="E7" s="22"/>
      <c r="F7" s="22"/>
    </row>
    <row r="8" spans="1:6" ht="54.75" customHeight="1" x14ac:dyDescent="0.3">
      <c r="A8" s="22" t="s">
        <v>43</v>
      </c>
      <c r="B8" s="22"/>
      <c r="C8" s="22"/>
      <c r="D8" s="22"/>
      <c r="E8" s="22"/>
      <c r="F8" s="22"/>
    </row>
    <row r="9" spans="1:6" ht="18" customHeight="1" x14ac:dyDescent="0.3">
      <c r="A9" s="22" t="s">
        <v>53</v>
      </c>
      <c r="B9" s="22"/>
      <c r="C9" s="22"/>
      <c r="D9" s="22"/>
      <c r="E9" s="22"/>
      <c r="F9" s="22"/>
    </row>
    <row r="10" spans="1:6" ht="24" customHeight="1" x14ac:dyDescent="0.3">
      <c r="E10" s="23" t="s">
        <v>1</v>
      </c>
      <c r="F10" s="23"/>
    </row>
    <row r="11" spans="1:6" ht="65.25" customHeight="1" x14ac:dyDescent="0.3">
      <c r="A11" s="3" t="s">
        <v>2</v>
      </c>
      <c r="B11" s="3" t="s">
        <v>3</v>
      </c>
      <c r="C11" s="3" t="s">
        <v>4</v>
      </c>
      <c r="D11" s="3" t="s">
        <v>54</v>
      </c>
      <c r="E11" s="3" t="s">
        <v>5</v>
      </c>
      <c r="F11" s="3" t="s">
        <v>42</v>
      </c>
    </row>
    <row r="12" spans="1:6" ht="15.75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x14ac:dyDescent="0.3">
      <c r="A13" s="3" t="s">
        <v>6</v>
      </c>
      <c r="B13" s="5" t="s">
        <v>7</v>
      </c>
      <c r="C13" s="10"/>
      <c r="D13" s="10"/>
      <c r="E13" s="10"/>
      <c r="F13" s="10"/>
    </row>
    <row r="14" spans="1:6" x14ac:dyDescent="0.3">
      <c r="A14" s="3" t="s">
        <v>8</v>
      </c>
      <c r="B14" s="5" t="s">
        <v>9</v>
      </c>
      <c r="C14" s="11">
        <f>[1]Sheet1!$C$9</f>
        <v>998</v>
      </c>
      <c r="D14" s="11">
        <v>1011.626891</v>
      </c>
      <c r="E14" s="11">
        <f>+D14/C14*100</f>
        <v>101.36541993987976</v>
      </c>
      <c r="F14" s="10"/>
    </row>
    <row r="15" spans="1:6" x14ac:dyDescent="0.3">
      <c r="A15" s="3" t="s">
        <v>10</v>
      </c>
      <c r="B15" s="5" t="s">
        <v>11</v>
      </c>
      <c r="C15" s="11">
        <f>C16+C19</f>
        <v>47.3</v>
      </c>
      <c r="D15" s="11">
        <f>D16+D19</f>
        <v>104.6</v>
      </c>
      <c r="E15" s="11">
        <f>+D15/C15*100</f>
        <v>221.14164904862582</v>
      </c>
      <c r="F15" s="10"/>
    </row>
    <row r="16" spans="1:6" x14ac:dyDescent="0.3">
      <c r="A16" s="3">
        <v>1</v>
      </c>
      <c r="B16" s="5" t="s">
        <v>55</v>
      </c>
      <c r="C16" s="11">
        <f>C17</f>
        <v>47.3</v>
      </c>
      <c r="D16" s="11">
        <f>D17</f>
        <v>104.6</v>
      </c>
      <c r="E16" s="11">
        <f>+D16/C16*100</f>
        <v>221.14164904862582</v>
      </c>
      <c r="F16" s="10"/>
    </row>
    <row r="17" spans="1:6" x14ac:dyDescent="0.3">
      <c r="A17" s="4" t="s">
        <v>12</v>
      </c>
      <c r="B17" s="6" t="s">
        <v>13</v>
      </c>
      <c r="C17" s="10">
        <f>[1]Sheet1!$C$43</f>
        <v>47.3</v>
      </c>
      <c r="D17" s="10">
        <v>104.6</v>
      </c>
      <c r="E17" s="10">
        <f>+D17/C17*100</f>
        <v>221.14164904862582</v>
      </c>
      <c r="F17" s="10"/>
    </row>
    <row r="18" spans="1:6" x14ac:dyDescent="0.3">
      <c r="A18" s="4" t="s">
        <v>14</v>
      </c>
      <c r="B18" s="6" t="s">
        <v>15</v>
      </c>
      <c r="C18" s="10"/>
      <c r="D18" s="10"/>
      <c r="E18" s="10"/>
      <c r="F18" s="10"/>
    </row>
    <row r="19" spans="1:6" x14ac:dyDescent="0.3">
      <c r="A19" s="3">
        <v>2</v>
      </c>
      <c r="B19" s="5" t="s">
        <v>16</v>
      </c>
      <c r="C19" s="10"/>
      <c r="D19" s="10"/>
      <c r="E19" s="10"/>
      <c r="F19" s="10"/>
    </row>
    <row r="20" spans="1:6" x14ac:dyDescent="0.3">
      <c r="A20" s="4" t="s">
        <v>12</v>
      </c>
      <c r="B20" s="6" t="s">
        <v>17</v>
      </c>
      <c r="C20" s="10"/>
      <c r="D20" s="10"/>
      <c r="E20" s="10"/>
      <c r="F20" s="10"/>
    </row>
    <row r="21" spans="1:6" x14ac:dyDescent="0.3">
      <c r="A21" s="4" t="s">
        <v>14</v>
      </c>
      <c r="B21" s="6" t="s">
        <v>18</v>
      </c>
      <c r="C21" s="10"/>
      <c r="D21" s="10"/>
      <c r="E21" s="10"/>
      <c r="F21" s="10"/>
    </row>
    <row r="22" spans="1:6" x14ac:dyDescent="0.3">
      <c r="A22" s="3" t="s">
        <v>19</v>
      </c>
      <c r="B22" s="5" t="s">
        <v>20</v>
      </c>
      <c r="C22" s="11">
        <f>[1]Sheet1!$C$48</f>
        <v>950.7</v>
      </c>
      <c r="D22" s="11">
        <v>794.28199099999995</v>
      </c>
      <c r="E22" s="11">
        <f>+D22/C22*100</f>
        <v>83.547069632902065</v>
      </c>
      <c r="F22" s="10"/>
    </row>
    <row r="23" spans="1:6" s="15" customFormat="1" x14ac:dyDescent="0.3">
      <c r="A23" s="12" t="s">
        <v>21</v>
      </c>
      <c r="B23" s="13" t="s">
        <v>22</v>
      </c>
      <c r="C23" s="14">
        <f>+C24</f>
        <v>384574.58300000004</v>
      </c>
      <c r="D23" s="14">
        <f t="shared" ref="D23" si="0">+D24</f>
        <v>222229.54098699999</v>
      </c>
      <c r="E23" s="11">
        <f t="shared" ref="E23:E25" si="1">+D23/C23*100</f>
        <v>57.785810818131978</v>
      </c>
      <c r="F23" s="14"/>
    </row>
    <row r="24" spans="1:6" s="15" customFormat="1" x14ac:dyDescent="0.3">
      <c r="A24" s="12" t="s">
        <v>8</v>
      </c>
      <c r="B24" s="13" t="s">
        <v>23</v>
      </c>
      <c r="C24" s="14">
        <f>+C25+C28+C31+C34+C35+C36+C39+C42+C43+C44</f>
        <v>384574.58300000004</v>
      </c>
      <c r="D24" s="14">
        <f t="shared" ref="D24" si="2">+D25+D28+D31+D34+D35+D36+D39+D42+D43+D44</f>
        <v>222229.54098699999</v>
      </c>
      <c r="E24" s="11">
        <f t="shared" si="1"/>
        <v>57.785810818131978</v>
      </c>
      <c r="F24" s="14"/>
    </row>
    <row r="25" spans="1:6" s="15" customFormat="1" x14ac:dyDescent="0.3">
      <c r="A25" s="12">
        <v>1</v>
      </c>
      <c r="B25" s="13" t="s">
        <v>16</v>
      </c>
      <c r="C25" s="14">
        <f>+C26+C27</f>
        <v>93488.883000000002</v>
      </c>
      <c r="D25" s="14">
        <f t="shared" ref="D25" si="3">+D26+D27</f>
        <v>62030.626017999995</v>
      </c>
      <c r="E25" s="11">
        <f t="shared" si="1"/>
        <v>66.350804531486375</v>
      </c>
      <c r="F25" s="14"/>
    </row>
    <row r="26" spans="1:6" s="15" customFormat="1" x14ac:dyDescent="0.3">
      <c r="A26" s="16" t="s">
        <v>24</v>
      </c>
      <c r="B26" s="17" t="s">
        <v>17</v>
      </c>
      <c r="C26" s="18">
        <v>70099.899999999994</v>
      </c>
      <c r="D26" s="18">
        <v>50448.235501999996</v>
      </c>
      <c r="E26" s="10">
        <f>+D26/C26*100</f>
        <v>71.966201809132386</v>
      </c>
      <c r="F26" s="18"/>
    </row>
    <row r="27" spans="1:6" s="15" customFormat="1" x14ac:dyDescent="0.3">
      <c r="A27" s="16" t="s">
        <v>25</v>
      </c>
      <c r="B27" s="17" t="s">
        <v>18</v>
      </c>
      <c r="C27" s="18">
        <v>23388.983</v>
      </c>
      <c r="D27" s="18">
        <v>11582.390515999999</v>
      </c>
      <c r="E27" s="10">
        <f>+D27/C27*100</f>
        <v>49.520710310491047</v>
      </c>
      <c r="F27" s="18"/>
    </row>
    <row r="28" spans="1:6" s="15" customFormat="1" ht="31.2" x14ac:dyDescent="0.3">
      <c r="A28" s="12">
        <v>2</v>
      </c>
      <c r="B28" s="13" t="s">
        <v>26</v>
      </c>
      <c r="C28" s="14">
        <f>C29+C30</f>
        <v>10989</v>
      </c>
      <c r="D28" s="14">
        <f t="shared" ref="D28:E28" si="4">D29+D30</f>
        <v>2885.0974780000001</v>
      </c>
      <c r="E28" s="14">
        <f t="shared" si="4"/>
        <v>2885.0974780000001</v>
      </c>
      <c r="F28" s="14"/>
    </row>
    <row r="29" spans="1:6" s="15" customFormat="1" x14ac:dyDescent="0.3">
      <c r="A29" s="16" t="s">
        <v>45</v>
      </c>
      <c r="B29" s="17" t="s">
        <v>17</v>
      </c>
      <c r="C29" s="18"/>
      <c r="D29" s="18"/>
      <c r="E29" s="18"/>
      <c r="F29" s="18"/>
    </row>
    <row r="30" spans="1:6" s="15" customFormat="1" x14ac:dyDescent="0.3">
      <c r="A30" s="16" t="s">
        <v>46</v>
      </c>
      <c r="B30" s="17" t="s">
        <v>18</v>
      </c>
      <c r="C30" s="18">
        <v>10989</v>
      </c>
      <c r="D30" s="18">
        <v>2885.0974780000001</v>
      </c>
      <c r="E30" s="18">
        <f>D30</f>
        <v>2885.0974780000001</v>
      </c>
      <c r="F30" s="18"/>
    </row>
    <row r="31" spans="1:6" s="15" customFormat="1" x14ac:dyDescent="0.3">
      <c r="A31" s="12">
        <v>3</v>
      </c>
      <c r="B31" s="13" t="s">
        <v>27</v>
      </c>
      <c r="C31" s="14">
        <f>C32+C33</f>
        <v>328</v>
      </c>
      <c r="D31" s="14">
        <f t="shared" ref="D31:E31" si="5">D32+D33</f>
        <v>161.08999999999997</v>
      </c>
      <c r="E31" s="14">
        <f t="shared" si="5"/>
        <v>161.08999999999997</v>
      </c>
      <c r="F31" s="14"/>
    </row>
    <row r="32" spans="1:6" s="15" customFormat="1" x14ac:dyDescent="0.3">
      <c r="A32" s="16" t="s">
        <v>49</v>
      </c>
      <c r="B32" s="17" t="s">
        <v>17</v>
      </c>
      <c r="C32" s="18"/>
      <c r="D32" s="18"/>
      <c r="E32" s="18"/>
      <c r="F32" s="18"/>
    </row>
    <row r="33" spans="1:6" s="15" customFormat="1" x14ac:dyDescent="0.3">
      <c r="A33" s="16" t="s">
        <v>50</v>
      </c>
      <c r="B33" s="17" t="s">
        <v>18</v>
      </c>
      <c r="C33" s="18">
        <v>328</v>
      </c>
      <c r="D33" s="18">
        <v>161.08999999999997</v>
      </c>
      <c r="E33" s="18">
        <f>D33</f>
        <v>161.08999999999997</v>
      </c>
      <c r="F33" s="18"/>
    </row>
    <row r="34" spans="1:6" s="15" customFormat="1" x14ac:dyDescent="0.3">
      <c r="A34" s="12">
        <v>4</v>
      </c>
      <c r="B34" s="13" t="s">
        <v>28</v>
      </c>
      <c r="C34" s="18"/>
      <c r="D34" s="18"/>
      <c r="E34" s="18"/>
      <c r="F34" s="18"/>
    </row>
    <row r="35" spans="1:6" s="15" customFormat="1" x14ac:dyDescent="0.3">
      <c r="A35" s="12">
        <v>5</v>
      </c>
      <c r="B35" s="13" t="s">
        <v>29</v>
      </c>
      <c r="C35" s="18"/>
      <c r="D35" s="18"/>
      <c r="E35" s="18"/>
      <c r="F35" s="18"/>
    </row>
    <row r="36" spans="1:6" s="15" customFormat="1" x14ac:dyDescent="0.3">
      <c r="A36" s="12">
        <v>6</v>
      </c>
      <c r="B36" s="13" t="s">
        <v>30</v>
      </c>
      <c r="C36" s="14">
        <f>+C37+C38</f>
        <v>170240.90000000002</v>
      </c>
      <c r="D36" s="14">
        <f>+D37+D38</f>
        <v>63140.816290999996</v>
      </c>
      <c r="E36" s="11">
        <f t="shared" ref="E36" si="6">+D36/C36*100</f>
        <v>37.0890992064774</v>
      </c>
      <c r="F36" s="14"/>
    </row>
    <row r="37" spans="1:6" s="15" customFormat="1" x14ac:dyDescent="0.3">
      <c r="A37" s="16" t="s">
        <v>31</v>
      </c>
      <c r="B37" s="17" t="s">
        <v>13</v>
      </c>
      <c r="C37" s="18">
        <v>34626.800000000003</v>
      </c>
      <c r="D37" s="18">
        <v>22300.546449000001</v>
      </c>
      <c r="E37" s="10">
        <f>+D37/C37*100</f>
        <v>64.402562318781989</v>
      </c>
      <c r="F37" s="18"/>
    </row>
    <row r="38" spans="1:6" s="15" customFormat="1" x14ac:dyDescent="0.3">
      <c r="A38" s="16" t="s">
        <v>32</v>
      </c>
      <c r="B38" s="17" t="s">
        <v>15</v>
      </c>
      <c r="C38" s="18">
        <v>135614.1</v>
      </c>
      <c r="D38" s="18">
        <v>40840.269841999994</v>
      </c>
      <c r="E38" s="10">
        <f>+D38/C38*100</f>
        <v>30.115061665416793</v>
      </c>
      <c r="F38" s="18"/>
    </row>
    <row r="39" spans="1:6" s="15" customFormat="1" x14ac:dyDescent="0.3">
      <c r="A39" s="12">
        <v>7</v>
      </c>
      <c r="B39" s="13" t="s">
        <v>33</v>
      </c>
      <c r="C39" s="14">
        <f>C40+C41</f>
        <v>109527.8</v>
      </c>
      <c r="D39" s="14">
        <f t="shared" ref="D39" si="7">D40+D41</f>
        <v>94011.911200000017</v>
      </c>
      <c r="E39" s="11">
        <f t="shared" ref="E39" si="8">+D39/C39*100</f>
        <v>85.833835062879032</v>
      </c>
      <c r="F39" s="14"/>
    </row>
    <row r="40" spans="1:6" s="15" customFormat="1" x14ac:dyDescent="0.3">
      <c r="A40" s="16" t="s">
        <v>47</v>
      </c>
      <c r="B40" s="17" t="s">
        <v>17</v>
      </c>
      <c r="C40" s="18"/>
      <c r="D40" s="18"/>
      <c r="E40" s="18"/>
      <c r="F40" s="18"/>
    </row>
    <row r="41" spans="1:6" s="15" customFormat="1" x14ac:dyDescent="0.3">
      <c r="A41" s="16" t="s">
        <v>48</v>
      </c>
      <c r="B41" s="17" t="s">
        <v>18</v>
      </c>
      <c r="C41" s="18">
        <v>109527.8</v>
      </c>
      <c r="D41" s="18">
        <v>94011.911200000017</v>
      </c>
      <c r="E41" s="10">
        <f>+D41/C41*100</f>
        <v>85.833835062879032</v>
      </c>
      <c r="F41" s="18"/>
    </row>
    <row r="42" spans="1:6" s="15" customFormat="1" x14ac:dyDescent="0.3">
      <c r="A42" s="12">
        <v>8</v>
      </c>
      <c r="B42" s="13" t="s">
        <v>34</v>
      </c>
      <c r="C42" s="18"/>
      <c r="D42" s="18"/>
      <c r="E42" s="18"/>
      <c r="F42" s="18"/>
    </row>
    <row r="43" spans="1:6" s="15" customFormat="1" ht="31.2" x14ac:dyDescent="0.3">
      <c r="A43" s="12">
        <v>9</v>
      </c>
      <c r="B43" s="13" t="s">
        <v>35</v>
      </c>
      <c r="C43" s="18"/>
      <c r="D43" s="18"/>
      <c r="E43" s="18"/>
      <c r="F43" s="18"/>
    </row>
    <row r="44" spans="1:6" s="15" customFormat="1" x14ac:dyDescent="0.3">
      <c r="A44" s="12">
        <v>10</v>
      </c>
      <c r="B44" s="13" t="s">
        <v>36</v>
      </c>
      <c r="C44" s="18"/>
      <c r="D44" s="18"/>
      <c r="E44" s="18"/>
      <c r="F44" s="18"/>
    </row>
    <row r="45" spans="1:6" s="15" customFormat="1" x14ac:dyDescent="0.3">
      <c r="A45" s="12" t="s">
        <v>10</v>
      </c>
      <c r="B45" s="13" t="s">
        <v>37</v>
      </c>
      <c r="C45" s="18"/>
      <c r="D45" s="18"/>
      <c r="E45" s="18"/>
      <c r="F45" s="18"/>
    </row>
    <row r="46" spans="1:6" s="15" customFormat="1" x14ac:dyDescent="0.3">
      <c r="A46" s="12" t="s">
        <v>19</v>
      </c>
      <c r="B46" s="13" t="s">
        <v>38</v>
      </c>
      <c r="C46" s="18"/>
      <c r="D46" s="18"/>
      <c r="E46" s="18"/>
      <c r="F46" s="18"/>
    </row>
    <row r="47" spans="1:6" s="20" customFormat="1" x14ac:dyDescent="0.3">
      <c r="A47" s="3" t="s">
        <v>56</v>
      </c>
      <c r="B47" s="19" t="s">
        <v>57</v>
      </c>
      <c r="C47" s="21">
        <v>86300.406686000002</v>
      </c>
      <c r="D47" s="21">
        <v>48129.981721000004</v>
      </c>
      <c r="E47" s="10">
        <f>+D47/C47*100</f>
        <v>55.770283790340294</v>
      </c>
      <c r="F47" s="19"/>
    </row>
    <row r="48" spans="1:6" x14ac:dyDescent="0.3">
      <c r="A48" s="9"/>
      <c r="E48" s="7"/>
    </row>
    <row r="49" spans="1:5" x14ac:dyDescent="0.3">
      <c r="A49" s="9"/>
      <c r="E49" s="2"/>
    </row>
  </sheetData>
  <mergeCells count="10">
    <mergeCell ref="E1:F2"/>
    <mergeCell ref="A1:B1"/>
    <mergeCell ref="A2:B2"/>
    <mergeCell ref="A4:F4"/>
    <mergeCell ref="A7:F7"/>
    <mergeCell ref="A9:F9"/>
    <mergeCell ref="E10:F10"/>
    <mergeCell ref="A5:F5"/>
    <mergeCell ref="A3:F3"/>
    <mergeCell ref="A8:F8"/>
  </mergeCells>
  <pageMargins left="0.45" right="0.2" top="0.7" bottom="0.25" header="0.3" footer="0.3"/>
  <pageSetup paperSize="9"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Sheet1!chuong_pl_105</vt:lpstr>
      <vt:lpstr>Sheet1!chuong_pl_105_name</vt:lpstr>
      <vt:lpstr>Sheet1!chuong_pl_105_name_name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ismail - [2010]</cp:lastModifiedBy>
  <cp:lastPrinted>2026-10-08T11:20:06Z</cp:lastPrinted>
  <dcterms:created xsi:type="dcterms:W3CDTF">2026-04-03T00:33:01Z</dcterms:created>
  <dcterms:modified xsi:type="dcterms:W3CDTF">2026-10-09T00:19:10Z</dcterms:modified>
</cp:coreProperties>
</file>